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815" windowHeight="121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Titles" localSheetId="1">'Лист2'!$3:$3</definedName>
  </definedNames>
  <calcPr fullCalcOnLoad="1"/>
</workbook>
</file>

<file path=xl/sharedStrings.xml><?xml version="1.0" encoding="utf-8"?>
<sst xmlns="http://schemas.openxmlformats.org/spreadsheetml/2006/main" count="136" uniqueCount="67">
  <si>
    <t>Наименование заказчика</t>
  </si>
  <si>
    <t>Сумма Н(М)ЦК закупок</t>
  </si>
  <si>
    <t>Сумма цен заключенных контрактов</t>
  </si>
  <si>
    <t>Значение показателя экономической эффективности</t>
  </si>
  <si>
    <t>Экономическая оценка эффективности</t>
  </si>
  <si>
    <t>МУ "КЦСОН", г. Пошехонье</t>
  </si>
  <si>
    <t>низкая эффективность</t>
  </si>
  <si>
    <t>Управление финансов</t>
  </si>
  <si>
    <t>неэффективно</t>
  </si>
  <si>
    <t>Администрация Пошехонского муниципального района</t>
  </si>
  <si>
    <t>высокая эффективность</t>
  </si>
  <si>
    <t>Общая сумма цен контрактов (С1)</t>
  </si>
  <si>
    <t>Сумма цен контрактов по конкурентным процедурам (С2)</t>
  </si>
  <si>
    <t>Сумма цен контрактов с СМП и СОНО по конкурентным процедурам (С3)</t>
  </si>
  <si>
    <t>Количество конкурентных процедур (С4)</t>
  </si>
  <si>
    <t>Количество заявок на участие в конкурентных процедурах (С5)</t>
  </si>
  <si>
    <t>Сумма цен контрактов с ед. поставщиком по пп. 4 и 5 ч. 1 ст. 93 44-ФЗ с использованием электронного магазина (С7)</t>
  </si>
  <si>
    <t>Сумма цен контрактов с ед. поставщиком по пп. 4 и 5 ч. 1 ст. 93 44-ФЗ (С6)</t>
  </si>
  <si>
    <t>МУ ОКМСиТ Администрации Пошехонского муниципального района</t>
  </si>
  <si>
    <t>МКУ ЦОФ ОМСУ ПМР</t>
  </si>
  <si>
    <t>МКУ ЦОФМУК</t>
  </si>
  <si>
    <t>МУ КСО Пошехонского МР</t>
  </si>
  <si>
    <t>МУК "Учреждение МКДЦ"</t>
  </si>
  <si>
    <t>МБУК "Пошехонская ЦБС"</t>
  </si>
  <si>
    <t>МОУДО ДШИ г. Пошехонье</t>
  </si>
  <si>
    <t>МУК "Центр сохранения и развития культуры"</t>
  </si>
  <si>
    <t>МБУ СЦ "Орион"</t>
  </si>
  <si>
    <t>МУ "САМ"</t>
  </si>
  <si>
    <t>Удельный вес стоимости контрактов по итогам конкурентных процедур в общем объёме закупок (П1)</t>
  </si>
  <si>
    <t>Удельный вес стоимости контрактов с СМП и СОНО в объёме конкурентных закупок (П2)</t>
  </si>
  <si>
    <t>Среднее количество заявок на одну конкурентную закупку (П3)</t>
  </si>
  <si>
    <t>Суммарный показатель оценки уровня обеспечения конкуренции</t>
  </si>
  <si>
    <t>МБОУ СШ №1 г. Пошехонье</t>
  </si>
  <si>
    <t>МБОУ СШ№2 г. Пошехонье</t>
  </si>
  <si>
    <t>МБОУ Белосельская СШ</t>
  </si>
  <si>
    <t>нормативная эффективность</t>
  </si>
  <si>
    <t>МБОУ Вощиковская ОШ имени А. И. Королёва</t>
  </si>
  <si>
    <t>МБОУ Гаютинская СШ</t>
  </si>
  <si>
    <t>МБОУ Ермаковская СШ</t>
  </si>
  <si>
    <t>МБОУ Колодинская СШ</t>
  </si>
  <si>
    <t>МБОУ Покров - Рогульская СШ</t>
  </si>
  <si>
    <t>МБОУ Юдинская СШ</t>
  </si>
  <si>
    <t>МБОУ Кременевская ОШ</t>
  </si>
  <si>
    <t>МБОУ Пятницкая ОШ</t>
  </si>
  <si>
    <t>МДБОУ Яснополянский ДС</t>
  </si>
  <si>
    <t>МДБОУ ДС №1 "Матрёшка"</t>
  </si>
  <si>
    <t>МДБОУ ДС №2 "Рябинка"</t>
  </si>
  <si>
    <t>МДБОУ ДС №3 "Ручеёк"</t>
  </si>
  <si>
    <t>МДБОУ ДС №7 "Улыбка"</t>
  </si>
  <si>
    <t>МБУ ДО ЦДТ "Эдельвейс"</t>
  </si>
  <si>
    <t>МБУ ДО "ДЮСШ г. Пошехонье"</t>
  </si>
  <si>
    <t>№ п/п</t>
  </si>
  <si>
    <t>Удельный вес стоимости контрактов с ед. поставщиком по результатам запроса цен в общем объёме стоимости контрактов с ед поставщиком по пп. 4 и 5 ч. 1 ст. 93 44-ФЗ (П4)</t>
  </si>
  <si>
    <t>МКУ Управление образования</t>
  </si>
  <si>
    <t>МКУ ЦБ</t>
  </si>
  <si>
    <t>Пошехонское УСЗНиТ</t>
  </si>
  <si>
    <t>ИТОГО</t>
  </si>
  <si>
    <t>Экономия бюджетных средств</t>
  </si>
  <si>
    <t>ВСЕГО</t>
  </si>
  <si>
    <t>за счет конкурентных процедур</t>
  </si>
  <si>
    <t>за счет использования электронного магазина</t>
  </si>
  <si>
    <t>МДОУ ДС №5 "Умка"</t>
  </si>
  <si>
    <t xml:space="preserve">МБДОУ ДС №5 "Умка"                                                                                                                                                                                     </t>
  </si>
  <si>
    <t>необоснованная эффективность</t>
  </si>
  <si>
    <t>ИТОГО за аналогичный период предыдущего года</t>
  </si>
  <si>
    <t>Экономическая оценка эффективности закупочной деятельности учреждений Пошехонского МР за 2022 год</t>
  </si>
  <si>
    <t>Оценка уровня обеспечения муниципальными заказчиками конкуренции при осуществлении закупочной деятельности за 2022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</si>
</sst>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"/>
    <numFmt numFmtId="167" formatCode="0.0000"/>
    <numFmt numFmtId="168" formatCode="0.00000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39" fillId="0" borderId="0" xfId="0" applyFont="1" applyAlignment="1">
      <alignment horizontal="center" vertical="center" wrapText="1" shrinkToFi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4" fontId="41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wrapText="1"/>
    </xf>
    <xf numFmtId="0" fontId="43" fillId="0" borderId="15" xfId="0" applyFont="1" applyBorder="1" applyAlignment="1">
      <alignment horizontal="right" wrapText="1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64" fontId="40" fillId="33" borderId="10" xfId="0" applyNumberFormat="1" applyFont="1" applyFill="1" applyBorder="1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4" fontId="40" fillId="33" borderId="10" xfId="0" applyNumberFormat="1" applyFont="1" applyFill="1" applyBorder="1" applyAlignment="1">
      <alignment wrapText="1"/>
    </xf>
    <xf numFmtId="2" fontId="41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8" sqref="Q18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1.8515625" style="0" customWidth="1"/>
    <col min="4" max="4" width="11.28125" style="0" customWidth="1"/>
    <col min="5" max="5" width="13.421875" style="0" customWidth="1"/>
    <col min="6" max="6" width="14.28125" style="0" customWidth="1"/>
    <col min="7" max="7" width="10.7109375" style="7" customWidth="1"/>
    <col min="8" max="8" width="12.8515625" style="7" customWidth="1"/>
    <col min="9" max="9" width="14.57421875" style="7" customWidth="1"/>
    <col min="10" max="10" width="9.140625" style="7" customWidth="1"/>
  </cols>
  <sheetData>
    <row r="1" spans="1:9" ht="15">
      <c r="A1" s="30" t="s">
        <v>65</v>
      </c>
      <c r="B1" s="30"/>
      <c r="C1" s="30"/>
      <c r="D1" s="30"/>
      <c r="E1" s="30"/>
      <c r="F1" s="30"/>
      <c r="G1" s="30"/>
      <c r="H1" s="30"/>
      <c r="I1" s="30"/>
    </row>
    <row r="3" spans="1:10" s="2" customFormat="1" ht="31.5" customHeight="1">
      <c r="A3" s="31" t="s">
        <v>51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3" t="s">
        <v>57</v>
      </c>
      <c r="H3" s="34"/>
      <c r="I3" s="35"/>
      <c r="J3" s="8"/>
    </row>
    <row r="4" spans="1:10" s="2" customFormat="1" ht="54.75" customHeight="1">
      <c r="A4" s="32"/>
      <c r="B4" s="32"/>
      <c r="C4" s="32"/>
      <c r="D4" s="32"/>
      <c r="E4" s="32"/>
      <c r="F4" s="32"/>
      <c r="G4" s="9" t="s">
        <v>58</v>
      </c>
      <c r="H4" s="9" t="s">
        <v>59</v>
      </c>
      <c r="I4" s="9" t="s">
        <v>60</v>
      </c>
      <c r="J4" s="8"/>
    </row>
    <row r="5" spans="1:10" s="42" customFormat="1" ht="26.25" customHeight="1">
      <c r="A5" s="38">
        <v>1</v>
      </c>
      <c r="B5" s="38" t="s">
        <v>40</v>
      </c>
      <c r="C5" s="39">
        <v>2316.99</v>
      </c>
      <c r="D5" s="39">
        <v>1702.66</v>
      </c>
      <c r="E5" s="40">
        <f>(C5-D5)/C5*100</f>
        <v>26.514141191804875</v>
      </c>
      <c r="F5" s="38" t="s">
        <v>63</v>
      </c>
      <c r="G5" s="39">
        <f aca="true" t="shared" si="0" ref="G5:G22">C5-D5</f>
        <v>614.3299999999997</v>
      </c>
      <c r="H5" s="39">
        <v>501.22</v>
      </c>
      <c r="I5" s="39">
        <v>113.11</v>
      </c>
      <c r="J5" s="41"/>
    </row>
    <row r="6" spans="1:10" s="44" customFormat="1" ht="26.25">
      <c r="A6" s="38">
        <v>2</v>
      </c>
      <c r="B6" s="38" t="s">
        <v>36</v>
      </c>
      <c r="C6" s="38">
        <v>2585.66</v>
      </c>
      <c r="D6" s="38">
        <v>1989.06</v>
      </c>
      <c r="E6" s="40">
        <f>(C6-D6)/C6*100</f>
        <v>23.07341259098257</v>
      </c>
      <c r="F6" s="38" t="s">
        <v>10</v>
      </c>
      <c r="G6" s="38">
        <f t="shared" si="0"/>
        <v>596.5999999999999</v>
      </c>
      <c r="H6" s="38">
        <v>361.79</v>
      </c>
      <c r="I6" s="38">
        <v>234.81</v>
      </c>
      <c r="J6" s="43"/>
    </row>
    <row r="7" spans="1:10" s="42" customFormat="1" ht="26.25" customHeight="1">
      <c r="A7" s="38">
        <v>3</v>
      </c>
      <c r="B7" s="38" t="s">
        <v>9</v>
      </c>
      <c r="C7" s="45">
        <v>34631.29</v>
      </c>
      <c r="D7" s="45">
        <v>27116.3</v>
      </c>
      <c r="E7" s="40">
        <f>(C7-D7)/C7*100</f>
        <v>21.70000020212935</v>
      </c>
      <c r="F7" s="38" t="s">
        <v>10</v>
      </c>
      <c r="G7" s="38">
        <f t="shared" si="0"/>
        <v>7514.990000000002</v>
      </c>
      <c r="H7" s="38">
        <v>7514.99</v>
      </c>
      <c r="I7" s="38">
        <v>0</v>
      </c>
      <c r="J7" s="41"/>
    </row>
    <row r="8" spans="1:10" s="44" customFormat="1" ht="26.25">
      <c r="A8" s="38">
        <v>4</v>
      </c>
      <c r="B8" s="38" t="s">
        <v>34</v>
      </c>
      <c r="C8" s="38">
        <v>1835.33</v>
      </c>
      <c r="D8" s="38">
        <v>1514.2</v>
      </c>
      <c r="E8" s="40">
        <f>(C8-D8)/C8*100</f>
        <v>17.497125857475215</v>
      </c>
      <c r="F8" s="38" t="s">
        <v>10</v>
      </c>
      <c r="G8" s="39">
        <f t="shared" si="0"/>
        <v>321.1299999999999</v>
      </c>
      <c r="H8" s="38">
        <v>302.13</v>
      </c>
      <c r="I8" s="39">
        <v>19</v>
      </c>
      <c r="J8" s="43"/>
    </row>
    <row r="9" spans="1:10" s="44" customFormat="1" ht="26.25">
      <c r="A9" s="38">
        <v>5</v>
      </c>
      <c r="B9" s="38" t="s">
        <v>24</v>
      </c>
      <c r="C9" s="38">
        <v>16334.36</v>
      </c>
      <c r="D9" s="38">
        <v>13884.2</v>
      </c>
      <c r="E9" s="40">
        <f aca="true" t="shared" si="1" ref="E9:E21">(C9-D9)/C9*100</f>
        <v>15.000036732384983</v>
      </c>
      <c r="F9" s="38" t="s">
        <v>10</v>
      </c>
      <c r="G9" s="38">
        <f t="shared" si="0"/>
        <v>2450.16</v>
      </c>
      <c r="H9" s="38">
        <v>2450.16</v>
      </c>
      <c r="I9" s="38">
        <v>0</v>
      </c>
      <c r="J9" s="43"/>
    </row>
    <row r="10" spans="1:10" s="44" customFormat="1" ht="26.25">
      <c r="A10" s="38">
        <v>6</v>
      </c>
      <c r="B10" s="38" t="s">
        <v>55</v>
      </c>
      <c r="C10" s="38">
        <v>43.23</v>
      </c>
      <c r="D10" s="38">
        <v>36.89</v>
      </c>
      <c r="E10" s="40">
        <f t="shared" si="1"/>
        <v>14.665741383298627</v>
      </c>
      <c r="F10" s="38" t="s">
        <v>10</v>
      </c>
      <c r="G10" s="38">
        <f t="shared" si="0"/>
        <v>6.339999999999996</v>
      </c>
      <c r="H10" s="38">
        <v>0</v>
      </c>
      <c r="I10" s="38">
        <v>6.34</v>
      </c>
      <c r="J10" s="43"/>
    </row>
    <row r="11" spans="1:10" s="44" customFormat="1" ht="26.25">
      <c r="A11" s="38">
        <v>7</v>
      </c>
      <c r="B11" s="38" t="s">
        <v>32</v>
      </c>
      <c r="C11" s="45">
        <v>736.18</v>
      </c>
      <c r="D11" s="45">
        <v>669.24</v>
      </c>
      <c r="E11" s="40">
        <f t="shared" si="1"/>
        <v>9.092884892281772</v>
      </c>
      <c r="F11" s="38" t="s">
        <v>35</v>
      </c>
      <c r="G11" s="38">
        <f t="shared" si="0"/>
        <v>66.93999999999994</v>
      </c>
      <c r="H11" s="38">
        <v>0</v>
      </c>
      <c r="I11" s="38">
        <v>66.94</v>
      </c>
      <c r="J11" s="43"/>
    </row>
    <row r="12" spans="1:10" s="44" customFormat="1" ht="26.25">
      <c r="A12" s="38">
        <v>8</v>
      </c>
      <c r="B12" s="38" t="s">
        <v>41</v>
      </c>
      <c r="C12" s="38">
        <v>225</v>
      </c>
      <c r="D12" s="38">
        <v>206.25</v>
      </c>
      <c r="E12" s="40">
        <f>(C12-D12)/C12*100</f>
        <v>8.333333333333332</v>
      </c>
      <c r="F12" s="38" t="s">
        <v>35</v>
      </c>
      <c r="G12" s="38">
        <f t="shared" si="0"/>
        <v>18.75</v>
      </c>
      <c r="H12" s="38">
        <v>0</v>
      </c>
      <c r="I12" s="38">
        <v>18.75</v>
      </c>
      <c r="J12" s="43"/>
    </row>
    <row r="13" spans="1:10" s="44" customFormat="1" ht="26.25">
      <c r="A13" s="38">
        <v>9</v>
      </c>
      <c r="B13" s="38" t="s">
        <v>26</v>
      </c>
      <c r="C13" s="38">
        <v>8909.37</v>
      </c>
      <c r="D13" s="38">
        <v>8177.99</v>
      </c>
      <c r="E13" s="40">
        <f>(C13-D13)/C13*100</f>
        <v>8.209110183997307</v>
      </c>
      <c r="F13" s="38" t="s">
        <v>35</v>
      </c>
      <c r="G13" s="38">
        <f t="shared" si="0"/>
        <v>731.380000000001</v>
      </c>
      <c r="H13" s="38">
        <v>731.38</v>
      </c>
      <c r="I13" s="38">
        <v>0</v>
      </c>
      <c r="J13" s="43"/>
    </row>
    <row r="14" spans="1:10" s="44" customFormat="1" ht="26.25">
      <c r="A14" s="38">
        <v>10</v>
      </c>
      <c r="B14" s="38" t="s">
        <v>22</v>
      </c>
      <c r="C14" s="38">
        <v>2910.22</v>
      </c>
      <c r="D14" s="38">
        <v>2677.4</v>
      </c>
      <c r="E14" s="40">
        <f t="shared" si="1"/>
        <v>8.000082467992101</v>
      </c>
      <c r="F14" s="38" t="s">
        <v>35</v>
      </c>
      <c r="G14" s="38">
        <f t="shared" si="0"/>
        <v>232.8199999999997</v>
      </c>
      <c r="H14" s="38">
        <v>232.82</v>
      </c>
      <c r="I14" s="38">
        <v>0</v>
      </c>
      <c r="J14" s="43"/>
    </row>
    <row r="15" spans="1:10" s="44" customFormat="1" ht="26.25">
      <c r="A15" s="38">
        <v>11</v>
      </c>
      <c r="B15" s="38" t="s">
        <v>19</v>
      </c>
      <c r="C15" s="45">
        <v>2481.68</v>
      </c>
      <c r="D15" s="45">
        <v>2347.94</v>
      </c>
      <c r="E15" s="40">
        <f t="shared" si="1"/>
        <v>5.389091260758833</v>
      </c>
      <c r="F15" s="38" t="s">
        <v>35</v>
      </c>
      <c r="G15" s="38">
        <f t="shared" si="0"/>
        <v>133.73999999999978</v>
      </c>
      <c r="H15" s="38">
        <v>128.34</v>
      </c>
      <c r="I15" s="38">
        <v>5.4</v>
      </c>
      <c r="J15" s="43"/>
    </row>
    <row r="16" spans="1:10" s="44" customFormat="1" ht="26.25" customHeight="1">
      <c r="A16" s="38">
        <v>12</v>
      </c>
      <c r="B16" s="38" t="s">
        <v>33</v>
      </c>
      <c r="C16" s="38">
        <v>2004.09</v>
      </c>
      <c r="D16" s="39">
        <v>1915.3</v>
      </c>
      <c r="E16" s="40">
        <f>(C16-D16)/C16*100</f>
        <v>4.430439750709797</v>
      </c>
      <c r="F16" s="38" t="s">
        <v>6</v>
      </c>
      <c r="G16" s="38">
        <f t="shared" si="0"/>
        <v>88.78999999999996</v>
      </c>
      <c r="H16" s="38">
        <v>51.99</v>
      </c>
      <c r="I16" s="38">
        <v>36.8</v>
      </c>
      <c r="J16" s="43"/>
    </row>
    <row r="17" spans="1:10" s="44" customFormat="1" ht="26.25">
      <c r="A17" s="38">
        <v>13</v>
      </c>
      <c r="B17" s="38" t="s">
        <v>25</v>
      </c>
      <c r="C17" s="45">
        <v>3622.72</v>
      </c>
      <c r="D17" s="45">
        <v>3462.37</v>
      </c>
      <c r="E17" s="40">
        <f t="shared" si="1"/>
        <v>4.4262322233018265</v>
      </c>
      <c r="F17" s="38" t="s">
        <v>6</v>
      </c>
      <c r="G17" s="38">
        <f t="shared" si="0"/>
        <v>160.3499999999999</v>
      </c>
      <c r="H17" s="38">
        <v>160.35</v>
      </c>
      <c r="I17" s="38">
        <v>0</v>
      </c>
      <c r="J17" s="43"/>
    </row>
    <row r="18" spans="1:10" s="44" customFormat="1" ht="26.25">
      <c r="A18" s="38">
        <v>14</v>
      </c>
      <c r="B18" s="38" t="s">
        <v>5</v>
      </c>
      <c r="C18" s="45">
        <v>5831.18</v>
      </c>
      <c r="D18" s="45">
        <v>5609.85</v>
      </c>
      <c r="E18" s="40">
        <f t="shared" si="1"/>
        <v>3.795629701021061</v>
      </c>
      <c r="F18" s="38" t="s">
        <v>6</v>
      </c>
      <c r="G18" s="39">
        <f t="shared" si="0"/>
        <v>221.32999999999993</v>
      </c>
      <c r="H18" s="39">
        <v>221.33</v>
      </c>
      <c r="I18" s="38">
        <v>0</v>
      </c>
      <c r="J18" s="43"/>
    </row>
    <row r="19" spans="1:10" s="44" customFormat="1" ht="26.25">
      <c r="A19" s="38">
        <v>15</v>
      </c>
      <c r="B19" s="38" t="s">
        <v>39</v>
      </c>
      <c r="C19" s="45">
        <v>2173.16</v>
      </c>
      <c r="D19" s="45">
        <v>2110.14</v>
      </c>
      <c r="E19" s="40">
        <f t="shared" si="1"/>
        <v>2.899924533858528</v>
      </c>
      <c r="F19" s="38" t="s">
        <v>6</v>
      </c>
      <c r="G19" s="38">
        <f t="shared" si="0"/>
        <v>63.01999999999998</v>
      </c>
      <c r="H19" s="38">
        <v>4.81</v>
      </c>
      <c r="I19" s="38">
        <v>58.21</v>
      </c>
      <c r="J19" s="43"/>
    </row>
    <row r="20" spans="1:10" s="44" customFormat="1" ht="26.25">
      <c r="A20" s="38">
        <v>16</v>
      </c>
      <c r="B20" s="38" t="s">
        <v>7</v>
      </c>
      <c r="C20" s="38">
        <v>1386.74</v>
      </c>
      <c r="D20" s="38">
        <v>1379.9</v>
      </c>
      <c r="E20" s="40">
        <f>(C20-D20)/C20*100</f>
        <v>0.49324314579516837</v>
      </c>
      <c r="F20" s="38" t="s">
        <v>6</v>
      </c>
      <c r="G20" s="39">
        <f t="shared" si="0"/>
        <v>6.839999999999918</v>
      </c>
      <c r="H20" s="38"/>
      <c r="I20" s="39">
        <v>6.84</v>
      </c>
      <c r="J20" s="43"/>
    </row>
    <row r="21" spans="1:10" s="44" customFormat="1" ht="26.25">
      <c r="A21" s="38">
        <v>17</v>
      </c>
      <c r="B21" s="38" t="s">
        <v>42</v>
      </c>
      <c r="C21" s="38">
        <v>318.27</v>
      </c>
      <c r="D21" s="38">
        <v>318.23</v>
      </c>
      <c r="E21" s="40">
        <f t="shared" si="1"/>
        <v>0.012567945455105296</v>
      </c>
      <c r="F21" s="38" t="s">
        <v>6</v>
      </c>
      <c r="G21" s="38">
        <f t="shared" si="0"/>
        <v>0.03999999999996362</v>
      </c>
      <c r="H21" s="38">
        <v>0</v>
      </c>
      <c r="I21" s="38">
        <v>0.04</v>
      </c>
      <c r="J21" s="43"/>
    </row>
    <row r="22" spans="1:10" s="44" customFormat="1" ht="15">
      <c r="A22" s="38">
        <v>20</v>
      </c>
      <c r="B22" s="38" t="s">
        <v>37</v>
      </c>
      <c r="C22" s="38">
        <v>311.85</v>
      </c>
      <c r="D22" s="38">
        <v>311.85</v>
      </c>
      <c r="E22" s="40">
        <v>0</v>
      </c>
      <c r="F22" s="38" t="s">
        <v>8</v>
      </c>
      <c r="G22" s="38">
        <f t="shared" si="0"/>
        <v>0</v>
      </c>
      <c r="H22" s="38">
        <v>0</v>
      </c>
      <c r="I22" s="38">
        <v>0</v>
      </c>
      <c r="J22" s="43"/>
    </row>
    <row r="23" spans="1:10" s="44" customFormat="1" ht="15">
      <c r="A23" s="38">
        <v>20</v>
      </c>
      <c r="B23" s="38" t="s">
        <v>38</v>
      </c>
      <c r="C23" s="38">
        <v>0</v>
      </c>
      <c r="D23" s="38">
        <v>0</v>
      </c>
      <c r="E23" s="40">
        <v>0</v>
      </c>
      <c r="F23" s="38" t="s">
        <v>8</v>
      </c>
      <c r="G23" s="38">
        <f aca="true" t="shared" si="2" ref="G23:G41">C23-D23</f>
        <v>0</v>
      </c>
      <c r="H23" s="38">
        <v>0</v>
      </c>
      <c r="I23" s="38">
        <v>0</v>
      </c>
      <c r="J23" s="43"/>
    </row>
    <row r="24" spans="1:10" s="44" customFormat="1" ht="15">
      <c r="A24" s="38">
        <v>20</v>
      </c>
      <c r="B24" s="38" t="s">
        <v>62</v>
      </c>
      <c r="C24" s="38">
        <v>0</v>
      </c>
      <c r="D24" s="38">
        <v>0</v>
      </c>
      <c r="E24" s="40">
        <v>0</v>
      </c>
      <c r="F24" s="38" t="s">
        <v>8</v>
      </c>
      <c r="G24" s="38">
        <f>C24-D24</f>
        <v>0</v>
      </c>
      <c r="H24" s="38">
        <v>0</v>
      </c>
      <c r="I24" s="38">
        <v>0</v>
      </c>
      <c r="J24" s="43"/>
    </row>
    <row r="25" spans="1:10" s="44" customFormat="1" ht="15">
      <c r="A25" s="38">
        <v>20</v>
      </c>
      <c r="B25" s="38" t="s">
        <v>49</v>
      </c>
      <c r="C25" s="38">
        <v>0</v>
      </c>
      <c r="D25" s="38">
        <v>0</v>
      </c>
      <c r="E25" s="40">
        <v>0</v>
      </c>
      <c r="F25" s="38" t="s">
        <v>8</v>
      </c>
      <c r="G25" s="38">
        <f>C25-D25</f>
        <v>0</v>
      </c>
      <c r="H25" s="38">
        <v>0</v>
      </c>
      <c r="I25" s="38">
        <v>0</v>
      </c>
      <c r="J25" s="43"/>
    </row>
    <row r="26" spans="1:10" s="42" customFormat="1" ht="15" customHeight="1">
      <c r="A26" s="38">
        <v>20</v>
      </c>
      <c r="B26" s="38" t="s">
        <v>43</v>
      </c>
      <c r="C26" s="38">
        <v>0</v>
      </c>
      <c r="D26" s="38">
        <v>0</v>
      </c>
      <c r="E26" s="40">
        <v>0</v>
      </c>
      <c r="F26" s="38" t="s">
        <v>8</v>
      </c>
      <c r="G26" s="38">
        <f t="shared" si="2"/>
        <v>0</v>
      </c>
      <c r="H26" s="38">
        <v>0</v>
      </c>
      <c r="I26" s="38">
        <v>0</v>
      </c>
      <c r="J26" s="41"/>
    </row>
    <row r="27" spans="1:10" s="44" customFormat="1" ht="15">
      <c r="A27" s="38">
        <v>20</v>
      </c>
      <c r="B27" s="38" t="s">
        <v>44</v>
      </c>
      <c r="C27" s="38">
        <v>0</v>
      </c>
      <c r="D27" s="38">
        <v>0</v>
      </c>
      <c r="E27" s="40">
        <v>0</v>
      </c>
      <c r="F27" s="38" t="s">
        <v>8</v>
      </c>
      <c r="G27" s="38">
        <f t="shared" si="2"/>
        <v>0</v>
      </c>
      <c r="H27" s="38">
        <v>0</v>
      </c>
      <c r="I27" s="38">
        <v>0</v>
      </c>
      <c r="J27" s="43"/>
    </row>
    <row r="28" spans="1:10" s="44" customFormat="1" ht="15">
      <c r="A28" s="38">
        <v>20</v>
      </c>
      <c r="B28" s="38" t="s">
        <v>45</v>
      </c>
      <c r="C28" s="38">
        <v>0</v>
      </c>
      <c r="D28" s="38">
        <v>0</v>
      </c>
      <c r="E28" s="40">
        <v>0</v>
      </c>
      <c r="F28" s="38" t="s">
        <v>8</v>
      </c>
      <c r="G28" s="38">
        <f t="shared" si="2"/>
        <v>0</v>
      </c>
      <c r="H28" s="38">
        <v>0</v>
      </c>
      <c r="I28" s="38">
        <v>0</v>
      </c>
      <c r="J28" s="43"/>
    </row>
    <row r="29" spans="1:10" s="44" customFormat="1" ht="15">
      <c r="A29" s="38">
        <v>20</v>
      </c>
      <c r="B29" s="38" t="s">
        <v>46</v>
      </c>
      <c r="C29" s="38">
        <v>0</v>
      </c>
      <c r="D29" s="38">
        <v>0</v>
      </c>
      <c r="E29" s="40">
        <v>0</v>
      </c>
      <c r="F29" s="38" t="s">
        <v>8</v>
      </c>
      <c r="G29" s="38">
        <f t="shared" si="2"/>
        <v>0</v>
      </c>
      <c r="H29" s="38">
        <v>0</v>
      </c>
      <c r="I29" s="38">
        <v>0</v>
      </c>
      <c r="J29" s="43"/>
    </row>
    <row r="30" spans="1:10" s="44" customFormat="1" ht="15">
      <c r="A30" s="38">
        <v>20</v>
      </c>
      <c r="B30" s="38" t="s">
        <v>48</v>
      </c>
      <c r="C30" s="38">
        <v>0</v>
      </c>
      <c r="D30" s="38">
        <v>0</v>
      </c>
      <c r="E30" s="40">
        <v>0</v>
      </c>
      <c r="F30" s="38" t="s">
        <v>8</v>
      </c>
      <c r="G30" s="38">
        <f t="shared" si="2"/>
        <v>0</v>
      </c>
      <c r="H30" s="38">
        <v>0</v>
      </c>
      <c r="I30" s="38">
        <v>0</v>
      </c>
      <c r="J30" s="43"/>
    </row>
    <row r="31" spans="1:10" s="44" customFormat="1" ht="15">
      <c r="A31" s="38">
        <v>20</v>
      </c>
      <c r="B31" s="38" t="s">
        <v>53</v>
      </c>
      <c r="C31" s="38">
        <v>0</v>
      </c>
      <c r="D31" s="38">
        <v>0</v>
      </c>
      <c r="E31" s="40">
        <v>0</v>
      </c>
      <c r="F31" s="38" t="s">
        <v>8</v>
      </c>
      <c r="G31" s="38">
        <f t="shared" si="2"/>
        <v>0</v>
      </c>
      <c r="H31" s="38">
        <v>0</v>
      </c>
      <c r="I31" s="38">
        <v>0</v>
      </c>
      <c r="J31" s="43"/>
    </row>
    <row r="32" spans="1:10" s="44" customFormat="1" ht="15">
      <c r="A32" s="38">
        <v>20</v>
      </c>
      <c r="B32" s="38" t="s">
        <v>47</v>
      </c>
      <c r="C32" s="38">
        <v>0</v>
      </c>
      <c r="D32" s="38">
        <v>0</v>
      </c>
      <c r="E32" s="40">
        <v>0</v>
      </c>
      <c r="F32" s="38" t="s">
        <v>8</v>
      </c>
      <c r="G32" s="38">
        <f t="shared" si="2"/>
        <v>0</v>
      </c>
      <c r="H32" s="38">
        <v>0</v>
      </c>
      <c r="I32" s="38">
        <v>0</v>
      </c>
      <c r="J32" s="43"/>
    </row>
    <row r="33" spans="1:10" s="44" customFormat="1" ht="39">
      <c r="A33" s="38">
        <v>20</v>
      </c>
      <c r="B33" s="38" t="s">
        <v>18</v>
      </c>
      <c r="C33" s="38">
        <v>0</v>
      </c>
      <c r="D33" s="38">
        <v>0</v>
      </c>
      <c r="E33" s="40">
        <v>0</v>
      </c>
      <c r="F33" s="38" t="s">
        <v>8</v>
      </c>
      <c r="G33" s="38">
        <f t="shared" si="2"/>
        <v>0</v>
      </c>
      <c r="H33" s="38">
        <v>0</v>
      </c>
      <c r="I33" s="38">
        <v>0</v>
      </c>
      <c r="J33" s="43"/>
    </row>
    <row r="34" spans="1:10" s="44" customFormat="1" ht="15">
      <c r="A34" s="38">
        <v>20</v>
      </c>
      <c r="B34" s="38" t="s">
        <v>20</v>
      </c>
      <c r="C34" s="38">
        <v>0</v>
      </c>
      <c r="D34" s="38">
        <v>0</v>
      </c>
      <c r="E34" s="40">
        <v>0</v>
      </c>
      <c r="F34" s="38" t="s">
        <v>8</v>
      </c>
      <c r="G34" s="38">
        <f t="shared" si="2"/>
        <v>0</v>
      </c>
      <c r="H34" s="38">
        <v>0</v>
      </c>
      <c r="I34" s="38">
        <v>0</v>
      </c>
      <c r="J34" s="43"/>
    </row>
    <row r="35" spans="1:10" s="44" customFormat="1" ht="15">
      <c r="A35" s="38">
        <v>20</v>
      </c>
      <c r="B35" s="38" t="s">
        <v>21</v>
      </c>
      <c r="C35" s="38">
        <v>0</v>
      </c>
      <c r="D35" s="38">
        <v>0</v>
      </c>
      <c r="E35" s="40">
        <v>0</v>
      </c>
      <c r="F35" s="38" t="s">
        <v>8</v>
      </c>
      <c r="G35" s="38">
        <f t="shared" si="2"/>
        <v>0</v>
      </c>
      <c r="H35" s="38">
        <v>0</v>
      </c>
      <c r="I35" s="38">
        <v>0</v>
      </c>
      <c r="J35" s="43"/>
    </row>
    <row r="36" spans="1:10" s="44" customFormat="1" ht="15">
      <c r="A36" s="38">
        <v>20</v>
      </c>
      <c r="B36" s="38" t="s">
        <v>23</v>
      </c>
      <c r="C36" s="38">
        <v>0</v>
      </c>
      <c r="D36" s="38">
        <v>0</v>
      </c>
      <c r="E36" s="40">
        <v>0</v>
      </c>
      <c r="F36" s="38" t="s">
        <v>8</v>
      </c>
      <c r="G36" s="38">
        <f t="shared" si="2"/>
        <v>0</v>
      </c>
      <c r="H36" s="38">
        <v>0</v>
      </c>
      <c r="I36" s="38">
        <v>0</v>
      </c>
      <c r="J36" s="43"/>
    </row>
    <row r="37" spans="1:10" s="44" customFormat="1" ht="15">
      <c r="A37" s="38">
        <v>20</v>
      </c>
      <c r="B37" s="38" t="s">
        <v>27</v>
      </c>
      <c r="C37" s="38">
        <v>0</v>
      </c>
      <c r="D37" s="38">
        <v>0</v>
      </c>
      <c r="E37" s="40">
        <v>0</v>
      </c>
      <c r="F37" s="38" t="s">
        <v>8</v>
      </c>
      <c r="G37" s="38">
        <f t="shared" si="2"/>
        <v>0</v>
      </c>
      <c r="H37" s="38">
        <v>0</v>
      </c>
      <c r="I37" s="38">
        <v>0</v>
      </c>
      <c r="J37" s="43"/>
    </row>
    <row r="38" spans="1:10" s="44" customFormat="1" ht="15">
      <c r="A38" s="38">
        <v>20</v>
      </c>
      <c r="B38" s="38" t="s">
        <v>50</v>
      </c>
      <c r="C38" s="38">
        <v>0</v>
      </c>
      <c r="D38" s="38">
        <v>0</v>
      </c>
      <c r="E38" s="40">
        <v>0</v>
      </c>
      <c r="F38" s="38" t="s">
        <v>8</v>
      </c>
      <c r="G38" s="38">
        <f t="shared" si="2"/>
        <v>0</v>
      </c>
      <c r="H38" s="38">
        <v>0</v>
      </c>
      <c r="I38" s="38">
        <v>0</v>
      </c>
      <c r="J38" s="43"/>
    </row>
    <row r="39" spans="1:10" s="44" customFormat="1" ht="15">
      <c r="A39" s="38">
        <v>20</v>
      </c>
      <c r="B39" s="38" t="s">
        <v>54</v>
      </c>
      <c r="C39" s="38">
        <v>0</v>
      </c>
      <c r="D39" s="38">
        <v>0</v>
      </c>
      <c r="E39" s="40">
        <v>0</v>
      </c>
      <c r="F39" s="38" t="s">
        <v>8</v>
      </c>
      <c r="G39" s="38">
        <f t="shared" si="2"/>
        <v>0</v>
      </c>
      <c r="H39" s="38">
        <v>0</v>
      </c>
      <c r="I39" s="38">
        <v>0</v>
      </c>
      <c r="J39" s="43"/>
    </row>
    <row r="40" spans="1:10" s="1" customFormat="1" ht="26.25">
      <c r="A40" s="36" t="s">
        <v>56</v>
      </c>
      <c r="B40" s="37"/>
      <c r="C40" s="22">
        <f>SUM(C5:C39)</f>
        <v>88657.32</v>
      </c>
      <c r="D40" s="22">
        <f>SUM(D5:D39)</f>
        <v>75429.77</v>
      </c>
      <c r="E40" s="23">
        <f>(C40-D40)/C40*100</f>
        <v>14.919862229086107</v>
      </c>
      <c r="F40" s="24" t="s">
        <v>10</v>
      </c>
      <c r="G40" s="25">
        <f>SUM(G5:G39)</f>
        <v>13227.550000000003</v>
      </c>
      <c r="H40" s="25">
        <f>SUM(H5:H39)</f>
        <v>12661.309999999998</v>
      </c>
      <c r="I40" s="25">
        <f>SUM(I5:I39)</f>
        <v>566.24</v>
      </c>
      <c r="J40" s="5"/>
    </row>
    <row r="41" spans="1:10" s="1" customFormat="1" ht="25.5" customHeight="1">
      <c r="A41" s="29" t="s">
        <v>64</v>
      </c>
      <c r="B41" s="29"/>
      <c r="C41" s="26">
        <v>94795.39</v>
      </c>
      <c r="D41" s="26">
        <v>89366.44</v>
      </c>
      <c r="E41" s="26">
        <v>5.727</v>
      </c>
      <c r="F41" s="24" t="s">
        <v>35</v>
      </c>
      <c r="G41" s="24">
        <f t="shared" si="2"/>
        <v>5428.949999999997</v>
      </c>
      <c r="H41" s="26">
        <v>3445.26</v>
      </c>
      <c r="I41" s="26">
        <v>1983.69</v>
      </c>
      <c r="J41" s="5"/>
    </row>
    <row r="42" spans="1:10" s="1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7:10" s="1" customFormat="1" ht="15">
      <c r="G43" s="5"/>
      <c r="H43" s="5"/>
      <c r="I43" s="5"/>
      <c r="J43" s="5"/>
    </row>
    <row r="44" spans="7:10" s="1" customFormat="1" ht="15">
      <c r="G44" s="5"/>
      <c r="H44" s="5"/>
      <c r="I44" s="5"/>
      <c r="J44" s="5"/>
    </row>
    <row r="45" spans="7:10" s="1" customFormat="1" ht="15">
      <c r="G45" s="5"/>
      <c r="H45" s="5"/>
      <c r="I45" s="5"/>
      <c r="J45" s="5"/>
    </row>
    <row r="46" spans="7:10" s="1" customFormat="1" ht="15">
      <c r="G46" s="5"/>
      <c r="H46" s="5"/>
      <c r="I46" s="5"/>
      <c r="J46" s="5"/>
    </row>
    <row r="47" spans="7:10" s="1" customFormat="1" ht="15">
      <c r="G47" s="5"/>
      <c r="H47" s="5"/>
      <c r="I47" s="5"/>
      <c r="J47" s="5"/>
    </row>
    <row r="48" spans="7:10" s="1" customFormat="1" ht="15">
      <c r="G48" s="5"/>
      <c r="H48" s="5"/>
      <c r="I48" s="5"/>
      <c r="J48" s="5"/>
    </row>
    <row r="49" spans="7:10" s="1" customFormat="1" ht="15">
      <c r="G49" s="5"/>
      <c r="H49" s="5"/>
      <c r="I49" s="5"/>
      <c r="J49" s="5"/>
    </row>
    <row r="50" spans="7:10" s="1" customFormat="1" ht="15">
      <c r="G50" s="5"/>
      <c r="H50" s="5"/>
      <c r="I50" s="5"/>
      <c r="J50" s="5"/>
    </row>
    <row r="51" spans="7:10" s="1" customFormat="1" ht="15">
      <c r="G51" s="5"/>
      <c r="H51" s="5"/>
      <c r="I51" s="5"/>
      <c r="J51" s="5"/>
    </row>
    <row r="52" spans="7:10" s="1" customFormat="1" ht="15">
      <c r="G52" s="5"/>
      <c r="H52" s="5"/>
      <c r="I52" s="5"/>
      <c r="J52" s="5"/>
    </row>
    <row r="53" spans="7:10" s="1" customFormat="1" ht="15">
      <c r="G53" s="5"/>
      <c r="H53" s="5"/>
      <c r="I53" s="5"/>
      <c r="J53" s="5"/>
    </row>
    <row r="54" spans="7:10" s="1" customFormat="1" ht="15">
      <c r="G54" s="5"/>
      <c r="H54" s="5"/>
      <c r="I54" s="5"/>
      <c r="J54" s="5"/>
    </row>
    <row r="55" spans="7:10" s="1" customFormat="1" ht="15">
      <c r="G55" s="5"/>
      <c r="H55" s="5"/>
      <c r="I55" s="5"/>
      <c r="J55" s="5"/>
    </row>
    <row r="56" spans="7:10" s="1" customFormat="1" ht="15">
      <c r="G56" s="5"/>
      <c r="H56" s="5"/>
      <c r="I56" s="5"/>
      <c r="J56" s="5"/>
    </row>
    <row r="57" spans="7:10" s="1" customFormat="1" ht="15">
      <c r="G57" s="5"/>
      <c r="H57" s="5"/>
      <c r="I57" s="5"/>
      <c r="J57" s="5"/>
    </row>
    <row r="58" spans="7:10" s="1" customFormat="1" ht="15">
      <c r="G58" s="5"/>
      <c r="H58" s="5"/>
      <c r="I58" s="5"/>
      <c r="J58" s="5"/>
    </row>
    <row r="59" spans="7:10" s="1" customFormat="1" ht="15">
      <c r="G59" s="5"/>
      <c r="H59" s="5"/>
      <c r="I59" s="5"/>
      <c r="J59" s="5"/>
    </row>
    <row r="60" spans="7:10" s="1" customFormat="1" ht="15">
      <c r="G60" s="5"/>
      <c r="H60" s="5"/>
      <c r="I60" s="5"/>
      <c r="J60" s="5"/>
    </row>
    <row r="61" spans="7:10" s="1" customFormat="1" ht="15">
      <c r="G61" s="5"/>
      <c r="H61" s="5"/>
      <c r="I61" s="5"/>
      <c r="J61" s="5"/>
    </row>
    <row r="62" spans="7:10" s="1" customFormat="1" ht="15">
      <c r="G62" s="5"/>
      <c r="H62" s="5"/>
      <c r="I62" s="5"/>
      <c r="J62" s="5"/>
    </row>
    <row r="63" spans="7:10" s="1" customFormat="1" ht="15">
      <c r="G63" s="5"/>
      <c r="H63" s="5"/>
      <c r="I63" s="5"/>
      <c r="J63" s="5"/>
    </row>
    <row r="64" spans="7:10" s="1" customFormat="1" ht="15">
      <c r="G64" s="5"/>
      <c r="H64" s="5"/>
      <c r="I64" s="5"/>
      <c r="J64" s="5"/>
    </row>
    <row r="65" spans="7:10" s="1" customFormat="1" ht="15">
      <c r="G65" s="5"/>
      <c r="H65" s="5"/>
      <c r="I65" s="5"/>
      <c r="J65" s="5"/>
    </row>
    <row r="66" spans="7:10" s="1" customFormat="1" ht="15">
      <c r="G66" s="5"/>
      <c r="H66" s="5"/>
      <c r="I66" s="5"/>
      <c r="J66" s="5"/>
    </row>
    <row r="67" spans="7:10" s="1" customFormat="1" ht="15">
      <c r="G67" s="5"/>
      <c r="H67" s="5"/>
      <c r="I67" s="5"/>
      <c r="J67" s="5"/>
    </row>
    <row r="68" spans="7:10" s="1" customFormat="1" ht="15">
      <c r="G68" s="5"/>
      <c r="H68" s="5"/>
      <c r="I68" s="5"/>
      <c r="J68" s="5"/>
    </row>
    <row r="69" spans="7:10" s="1" customFormat="1" ht="15">
      <c r="G69" s="5"/>
      <c r="H69" s="5"/>
      <c r="I69" s="5"/>
      <c r="J69" s="5"/>
    </row>
    <row r="70" spans="7:10" s="1" customFormat="1" ht="15">
      <c r="G70" s="5"/>
      <c r="H70" s="5"/>
      <c r="I70" s="5"/>
      <c r="J70" s="5"/>
    </row>
    <row r="71" spans="7:10" s="1" customFormat="1" ht="15">
      <c r="G71" s="5"/>
      <c r="H71" s="5"/>
      <c r="I71" s="5"/>
      <c r="J71" s="5"/>
    </row>
    <row r="72" spans="7:10" s="1" customFormat="1" ht="15">
      <c r="G72" s="5"/>
      <c r="H72" s="5"/>
      <c r="I72" s="5"/>
      <c r="J72" s="5"/>
    </row>
    <row r="73" spans="7:10" s="1" customFormat="1" ht="15">
      <c r="G73" s="5"/>
      <c r="H73" s="5"/>
      <c r="I73" s="5"/>
      <c r="J73" s="5"/>
    </row>
    <row r="74" spans="7:10" s="1" customFormat="1" ht="15">
      <c r="G74" s="5"/>
      <c r="H74" s="5"/>
      <c r="I74" s="5"/>
      <c r="J74" s="5"/>
    </row>
    <row r="75" spans="7:10" s="1" customFormat="1" ht="15">
      <c r="G75" s="5"/>
      <c r="H75" s="5"/>
      <c r="I75" s="5"/>
      <c r="J75" s="5"/>
    </row>
    <row r="76" spans="7:10" s="1" customFormat="1" ht="15">
      <c r="G76" s="5"/>
      <c r="H76" s="5"/>
      <c r="I76" s="5"/>
      <c r="J76" s="5"/>
    </row>
    <row r="77" spans="7:10" s="1" customFormat="1" ht="15">
      <c r="G77" s="5"/>
      <c r="H77" s="5"/>
      <c r="I77" s="5"/>
      <c r="J77" s="5"/>
    </row>
    <row r="78" spans="7:10" s="1" customFormat="1" ht="15">
      <c r="G78" s="5"/>
      <c r="H78" s="5"/>
      <c r="I78" s="5"/>
      <c r="J78" s="5"/>
    </row>
    <row r="79" spans="7:10" s="1" customFormat="1" ht="15">
      <c r="G79" s="5"/>
      <c r="H79" s="5"/>
      <c r="I79" s="5"/>
      <c r="J79" s="5"/>
    </row>
    <row r="80" spans="7:10" s="1" customFormat="1" ht="15">
      <c r="G80" s="5"/>
      <c r="H80" s="5"/>
      <c r="I80" s="5"/>
      <c r="J80" s="5"/>
    </row>
    <row r="81" spans="7:10" s="1" customFormat="1" ht="15">
      <c r="G81" s="5"/>
      <c r="H81" s="5"/>
      <c r="I81" s="5"/>
      <c r="J81" s="5"/>
    </row>
    <row r="82" spans="7:10" s="1" customFormat="1" ht="15">
      <c r="G82" s="5"/>
      <c r="H82" s="5"/>
      <c r="I82" s="5"/>
      <c r="J82" s="5"/>
    </row>
    <row r="83" spans="7:10" s="1" customFormat="1" ht="15">
      <c r="G83" s="5"/>
      <c r="H83" s="5"/>
      <c r="I83" s="5"/>
      <c r="J83" s="5"/>
    </row>
    <row r="84" spans="7:10" s="1" customFormat="1" ht="15">
      <c r="G84" s="5"/>
      <c r="H84" s="5"/>
      <c r="I84" s="5"/>
      <c r="J84" s="5"/>
    </row>
    <row r="85" spans="7:10" s="1" customFormat="1" ht="15">
      <c r="G85" s="5"/>
      <c r="H85" s="5"/>
      <c r="I85" s="5"/>
      <c r="J85" s="5"/>
    </row>
    <row r="86" spans="7:10" s="1" customFormat="1" ht="15">
      <c r="G86" s="5"/>
      <c r="H86" s="5"/>
      <c r="I86" s="5"/>
      <c r="J86" s="5"/>
    </row>
    <row r="87" spans="7:10" s="1" customFormat="1" ht="15">
      <c r="G87" s="5"/>
      <c r="H87" s="5"/>
      <c r="I87" s="5"/>
      <c r="J87" s="5"/>
    </row>
    <row r="88" spans="7:10" s="1" customFormat="1" ht="15">
      <c r="G88" s="5"/>
      <c r="H88" s="5"/>
      <c r="I88" s="5"/>
      <c r="J88" s="5"/>
    </row>
    <row r="89" spans="7:10" s="1" customFormat="1" ht="15">
      <c r="G89" s="5"/>
      <c r="H89" s="5"/>
      <c r="I89" s="5"/>
      <c r="J89" s="5"/>
    </row>
    <row r="90" spans="7:10" s="1" customFormat="1" ht="15">
      <c r="G90" s="5"/>
      <c r="H90" s="5"/>
      <c r="I90" s="5"/>
      <c r="J90" s="5"/>
    </row>
    <row r="91" spans="7:10" s="1" customFormat="1" ht="15">
      <c r="G91" s="5"/>
      <c r="H91" s="5"/>
      <c r="I91" s="5"/>
      <c r="J91" s="5"/>
    </row>
    <row r="92" spans="7:10" s="1" customFormat="1" ht="15">
      <c r="G92" s="5"/>
      <c r="H92" s="5"/>
      <c r="I92" s="5"/>
      <c r="J92" s="5"/>
    </row>
    <row r="93" spans="7:10" s="1" customFormat="1" ht="15">
      <c r="G93" s="5"/>
      <c r="H93" s="5"/>
      <c r="I93" s="5"/>
      <c r="J93" s="5"/>
    </row>
    <row r="94" spans="7:10" s="1" customFormat="1" ht="15">
      <c r="G94" s="5"/>
      <c r="H94" s="5"/>
      <c r="I94" s="5"/>
      <c r="J94" s="5"/>
    </row>
    <row r="95" spans="7:10" s="1" customFormat="1" ht="15">
      <c r="G95" s="5"/>
      <c r="H95" s="5"/>
      <c r="I95" s="5"/>
      <c r="J95" s="5"/>
    </row>
    <row r="96" spans="7:10" s="1" customFormat="1" ht="15">
      <c r="G96" s="5"/>
      <c r="H96" s="5"/>
      <c r="I96" s="5"/>
      <c r="J96" s="5"/>
    </row>
    <row r="97" spans="7:10" s="1" customFormat="1" ht="15">
      <c r="G97" s="5"/>
      <c r="H97" s="5"/>
      <c r="I97" s="5"/>
      <c r="J97" s="5"/>
    </row>
    <row r="98" spans="7:10" s="1" customFormat="1" ht="15">
      <c r="G98" s="5"/>
      <c r="H98" s="5"/>
      <c r="I98" s="5"/>
      <c r="J98" s="5"/>
    </row>
    <row r="99" spans="7:10" s="1" customFormat="1" ht="15">
      <c r="G99" s="5"/>
      <c r="H99" s="5"/>
      <c r="I99" s="5"/>
      <c r="J99" s="5"/>
    </row>
    <row r="100" spans="7:10" s="1" customFormat="1" ht="15">
      <c r="G100" s="5"/>
      <c r="H100" s="5"/>
      <c r="I100" s="5"/>
      <c r="J100" s="5"/>
    </row>
    <row r="101" spans="7:10" s="1" customFormat="1" ht="15">
      <c r="G101" s="5"/>
      <c r="H101" s="5"/>
      <c r="I101" s="5"/>
      <c r="J101" s="5"/>
    </row>
    <row r="102" spans="7:10" s="1" customFormat="1" ht="15">
      <c r="G102" s="5"/>
      <c r="H102" s="5"/>
      <c r="I102" s="5"/>
      <c r="J102" s="5"/>
    </row>
    <row r="103" spans="7:10" s="1" customFormat="1" ht="15">
      <c r="G103" s="5"/>
      <c r="H103" s="5"/>
      <c r="I103" s="5"/>
      <c r="J103" s="5"/>
    </row>
    <row r="104" spans="7:10" s="1" customFormat="1" ht="15">
      <c r="G104" s="5"/>
      <c r="H104" s="5"/>
      <c r="I104" s="5"/>
      <c r="J104" s="5"/>
    </row>
    <row r="105" spans="7:10" s="1" customFormat="1" ht="15">
      <c r="G105" s="5"/>
      <c r="H105" s="5"/>
      <c r="I105" s="5"/>
      <c r="J105" s="5"/>
    </row>
    <row r="106" spans="7:10" s="1" customFormat="1" ht="15">
      <c r="G106" s="5"/>
      <c r="H106" s="5"/>
      <c r="I106" s="5"/>
      <c r="J106" s="5"/>
    </row>
    <row r="107" spans="7:10" s="1" customFormat="1" ht="15">
      <c r="G107" s="5"/>
      <c r="H107" s="5"/>
      <c r="I107" s="5"/>
      <c r="J107" s="5"/>
    </row>
    <row r="108" spans="7:10" s="1" customFormat="1" ht="15">
      <c r="G108" s="5"/>
      <c r="H108" s="5"/>
      <c r="I108" s="5"/>
      <c r="J108" s="5"/>
    </row>
    <row r="109" spans="7:10" s="1" customFormat="1" ht="15">
      <c r="G109" s="5"/>
      <c r="H109" s="5"/>
      <c r="I109" s="5"/>
      <c r="J109" s="5"/>
    </row>
    <row r="110" spans="7:10" s="1" customFormat="1" ht="15">
      <c r="G110" s="5"/>
      <c r="H110" s="5"/>
      <c r="I110" s="5"/>
      <c r="J110" s="5"/>
    </row>
    <row r="111" spans="7:10" s="1" customFormat="1" ht="15">
      <c r="G111" s="5"/>
      <c r="H111" s="5"/>
      <c r="I111" s="5"/>
      <c r="J111" s="5"/>
    </row>
    <row r="112" spans="7:10" s="1" customFormat="1" ht="15">
      <c r="G112" s="5"/>
      <c r="H112" s="5"/>
      <c r="I112" s="5"/>
      <c r="J112" s="5"/>
    </row>
    <row r="113" spans="7:10" s="1" customFormat="1" ht="15">
      <c r="G113" s="5"/>
      <c r="H113" s="5"/>
      <c r="I113" s="5"/>
      <c r="J113" s="5"/>
    </row>
    <row r="114" spans="7:10" s="1" customFormat="1" ht="15">
      <c r="G114" s="5"/>
      <c r="H114" s="5"/>
      <c r="I114" s="5"/>
      <c r="J114" s="5"/>
    </row>
    <row r="115" spans="7:10" s="1" customFormat="1" ht="15">
      <c r="G115" s="5"/>
      <c r="H115" s="5"/>
      <c r="I115" s="5"/>
      <c r="J115" s="5"/>
    </row>
    <row r="116" spans="7:10" s="1" customFormat="1" ht="15">
      <c r="G116" s="5"/>
      <c r="H116" s="5"/>
      <c r="I116" s="5"/>
      <c r="J116" s="5"/>
    </row>
    <row r="117" spans="7:10" s="1" customFormat="1" ht="15">
      <c r="G117" s="5"/>
      <c r="H117" s="5"/>
      <c r="I117" s="5"/>
      <c r="J117" s="5"/>
    </row>
    <row r="118" spans="7:10" s="1" customFormat="1" ht="15">
      <c r="G118" s="5"/>
      <c r="H118" s="5"/>
      <c r="I118" s="5"/>
      <c r="J118" s="5"/>
    </row>
    <row r="119" spans="7:10" s="1" customFormat="1" ht="15">
      <c r="G119" s="5"/>
      <c r="H119" s="5"/>
      <c r="I119" s="5"/>
      <c r="J119" s="5"/>
    </row>
    <row r="120" spans="7:10" s="1" customFormat="1" ht="15">
      <c r="G120" s="5"/>
      <c r="H120" s="5"/>
      <c r="I120" s="5"/>
      <c r="J120" s="5"/>
    </row>
    <row r="121" spans="7:10" s="1" customFormat="1" ht="15">
      <c r="G121" s="5"/>
      <c r="H121" s="5"/>
      <c r="I121" s="5"/>
      <c r="J121" s="5"/>
    </row>
    <row r="122" spans="7:10" s="1" customFormat="1" ht="15">
      <c r="G122" s="5"/>
      <c r="H122" s="5"/>
      <c r="I122" s="5"/>
      <c r="J122" s="5"/>
    </row>
    <row r="123" spans="7:10" s="1" customFormat="1" ht="15">
      <c r="G123" s="5"/>
      <c r="H123" s="5"/>
      <c r="I123" s="5"/>
      <c r="J123" s="5"/>
    </row>
    <row r="124" spans="7:10" s="1" customFormat="1" ht="15">
      <c r="G124" s="5"/>
      <c r="H124" s="5"/>
      <c r="I124" s="5"/>
      <c r="J124" s="5"/>
    </row>
    <row r="125" spans="7:10" s="1" customFormat="1" ht="15">
      <c r="G125" s="5"/>
      <c r="H125" s="5"/>
      <c r="I125" s="5"/>
      <c r="J125" s="5"/>
    </row>
    <row r="126" spans="7:10" s="1" customFormat="1" ht="15">
      <c r="G126" s="5"/>
      <c r="H126" s="5"/>
      <c r="I126" s="5"/>
      <c r="J126" s="5"/>
    </row>
    <row r="127" spans="7:10" s="1" customFormat="1" ht="15">
      <c r="G127" s="5"/>
      <c r="H127" s="5"/>
      <c r="I127" s="5"/>
      <c r="J127" s="5"/>
    </row>
    <row r="128" spans="7:10" s="1" customFormat="1" ht="15">
      <c r="G128" s="5"/>
      <c r="H128" s="5"/>
      <c r="I128" s="5"/>
      <c r="J128" s="5"/>
    </row>
    <row r="129" spans="7:10" s="1" customFormat="1" ht="15">
      <c r="G129" s="5"/>
      <c r="H129" s="5"/>
      <c r="I129" s="5"/>
      <c r="J129" s="5"/>
    </row>
    <row r="130" spans="7:10" s="1" customFormat="1" ht="15">
      <c r="G130" s="5"/>
      <c r="H130" s="5"/>
      <c r="I130" s="5"/>
      <c r="J130" s="5"/>
    </row>
    <row r="131" spans="7:10" s="1" customFormat="1" ht="15">
      <c r="G131" s="5"/>
      <c r="H131" s="5"/>
      <c r="I131" s="5"/>
      <c r="J131" s="5"/>
    </row>
    <row r="132" spans="7:10" s="1" customFormat="1" ht="15">
      <c r="G132" s="5"/>
      <c r="H132" s="5"/>
      <c r="I132" s="5"/>
      <c r="J132" s="5"/>
    </row>
    <row r="133" spans="7:10" s="1" customFormat="1" ht="15">
      <c r="G133" s="5"/>
      <c r="H133" s="5"/>
      <c r="I133" s="5"/>
      <c r="J133" s="5"/>
    </row>
    <row r="134" spans="7:10" s="1" customFormat="1" ht="15">
      <c r="G134" s="5"/>
      <c r="H134" s="5"/>
      <c r="I134" s="5"/>
      <c r="J134" s="5"/>
    </row>
    <row r="135" spans="7:10" s="1" customFormat="1" ht="15">
      <c r="G135" s="5"/>
      <c r="H135" s="5"/>
      <c r="I135" s="5"/>
      <c r="J135" s="5"/>
    </row>
    <row r="136" spans="7:10" s="1" customFormat="1" ht="15">
      <c r="G136" s="5"/>
      <c r="H136" s="5"/>
      <c r="I136" s="5"/>
      <c r="J136" s="5"/>
    </row>
    <row r="137" spans="7:10" s="1" customFormat="1" ht="15">
      <c r="G137" s="5"/>
      <c r="H137" s="5"/>
      <c r="I137" s="5"/>
      <c r="J137" s="5"/>
    </row>
    <row r="138" spans="7:10" s="1" customFormat="1" ht="15">
      <c r="G138" s="5"/>
      <c r="H138" s="5"/>
      <c r="I138" s="5"/>
      <c r="J138" s="5"/>
    </row>
    <row r="139" spans="7:10" s="1" customFormat="1" ht="15">
      <c r="G139" s="5"/>
      <c r="H139" s="5"/>
      <c r="I139" s="5"/>
      <c r="J139" s="5"/>
    </row>
    <row r="140" spans="7:10" s="1" customFormat="1" ht="15">
      <c r="G140" s="5"/>
      <c r="H140" s="5"/>
      <c r="I140" s="5"/>
      <c r="J140" s="5"/>
    </row>
    <row r="141" spans="7:10" s="1" customFormat="1" ht="15">
      <c r="G141" s="5"/>
      <c r="H141" s="5"/>
      <c r="I141" s="5"/>
      <c r="J141" s="5"/>
    </row>
    <row r="142" spans="7:10" s="1" customFormat="1" ht="15">
      <c r="G142" s="5"/>
      <c r="H142" s="5"/>
      <c r="I142" s="5"/>
      <c r="J142" s="5"/>
    </row>
    <row r="143" spans="7:10" s="1" customFormat="1" ht="15">
      <c r="G143" s="5"/>
      <c r="H143" s="5"/>
      <c r="I143" s="5"/>
      <c r="J143" s="5"/>
    </row>
    <row r="144" spans="7:10" s="1" customFormat="1" ht="15">
      <c r="G144" s="5"/>
      <c r="H144" s="5"/>
      <c r="I144" s="5"/>
      <c r="J144" s="5"/>
    </row>
    <row r="145" spans="7:10" s="1" customFormat="1" ht="15">
      <c r="G145" s="5"/>
      <c r="H145" s="5"/>
      <c r="I145" s="5"/>
      <c r="J145" s="5"/>
    </row>
    <row r="146" spans="7:10" s="1" customFormat="1" ht="15">
      <c r="G146" s="5"/>
      <c r="H146" s="5"/>
      <c r="I146" s="5"/>
      <c r="J146" s="5"/>
    </row>
    <row r="147" spans="7:10" s="1" customFormat="1" ht="15">
      <c r="G147" s="5"/>
      <c r="H147" s="5"/>
      <c r="I147" s="5"/>
      <c r="J147" s="5"/>
    </row>
    <row r="148" spans="7:10" s="1" customFormat="1" ht="15">
      <c r="G148" s="5"/>
      <c r="H148" s="5"/>
      <c r="I148" s="5"/>
      <c r="J148" s="5"/>
    </row>
    <row r="149" spans="7:10" s="1" customFormat="1" ht="15">
      <c r="G149" s="5"/>
      <c r="H149" s="5"/>
      <c r="I149" s="5"/>
      <c r="J149" s="5"/>
    </row>
    <row r="150" spans="7:10" s="1" customFormat="1" ht="15">
      <c r="G150" s="5"/>
      <c r="H150" s="5"/>
      <c r="I150" s="5"/>
      <c r="J150" s="5"/>
    </row>
    <row r="151" spans="7:10" s="1" customFormat="1" ht="15">
      <c r="G151" s="5"/>
      <c r="H151" s="5"/>
      <c r="I151" s="5"/>
      <c r="J151" s="5"/>
    </row>
    <row r="152" spans="7:10" s="1" customFormat="1" ht="15">
      <c r="G152" s="5"/>
      <c r="H152" s="5"/>
      <c r="I152" s="5"/>
      <c r="J152" s="5"/>
    </row>
    <row r="153" spans="7:10" s="1" customFormat="1" ht="15">
      <c r="G153" s="5"/>
      <c r="H153" s="5"/>
      <c r="I153" s="5"/>
      <c r="J153" s="5"/>
    </row>
    <row r="154" spans="7:10" s="1" customFormat="1" ht="15">
      <c r="G154" s="5"/>
      <c r="H154" s="5"/>
      <c r="I154" s="5"/>
      <c r="J154" s="5"/>
    </row>
    <row r="155" spans="7:10" s="1" customFormat="1" ht="15">
      <c r="G155" s="5"/>
      <c r="H155" s="5"/>
      <c r="I155" s="5"/>
      <c r="J155" s="5"/>
    </row>
    <row r="156" spans="7:10" s="1" customFormat="1" ht="15">
      <c r="G156" s="5"/>
      <c r="H156" s="5"/>
      <c r="I156" s="5"/>
      <c r="J156" s="5"/>
    </row>
    <row r="157" spans="7:10" s="1" customFormat="1" ht="15">
      <c r="G157" s="5"/>
      <c r="H157" s="5"/>
      <c r="I157" s="5"/>
      <c r="J157" s="5"/>
    </row>
    <row r="158" spans="7:10" s="1" customFormat="1" ht="15">
      <c r="G158" s="5"/>
      <c r="H158" s="5"/>
      <c r="I158" s="5"/>
      <c r="J158" s="5"/>
    </row>
    <row r="159" spans="7:10" s="1" customFormat="1" ht="15">
      <c r="G159" s="5"/>
      <c r="H159" s="5"/>
      <c r="I159" s="5"/>
      <c r="J159" s="5"/>
    </row>
    <row r="160" spans="7:10" s="1" customFormat="1" ht="15">
      <c r="G160" s="5"/>
      <c r="H160" s="5"/>
      <c r="I160" s="5"/>
      <c r="J160" s="5"/>
    </row>
    <row r="161" spans="7:10" s="1" customFormat="1" ht="15">
      <c r="G161" s="5"/>
      <c r="H161" s="5"/>
      <c r="I161" s="5"/>
      <c r="J161" s="5"/>
    </row>
    <row r="162" spans="7:10" s="1" customFormat="1" ht="15">
      <c r="G162" s="5"/>
      <c r="H162" s="5"/>
      <c r="I162" s="5"/>
      <c r="J162" s="5"/>
    </row>
    <row r="163" spans="7:10" s="1" customFormat="1" ht="15">
      <c r="G163" s="5"/>
      <c r="H163" s="5"/>
      <c r="I163" s="5"/>
      <c r="J163" s="5"/>
    </row>
    <row r="164" spans="7:10" s="1" customFormat="1" ht="15">
      <c r="G164" s="5"/>
      <c r="H164" s="5"/>
      <c r="I164" s="5"/>
      <c r="J164" s="5"/>
    </row>
    <row r="165" spans="7:10" s="1" customFormat="1" ht="15">
      <c r="G165" s="5"/>
      <c r="H165" s="5"/>
      <c r="I165" s="5"/>
      <c r="J165" s="5"/>
    </row>
    <row r="166" spans="7:10" s="1" customFormat="1" ht="15">
      <c r="G166" s="5"/>
      <c r="H166" s="5"/>
      <c r="I166" s="5"/>
      <c r="J166" s="5"/>
    </row>
    <row r="167" spans="7:10" s="1" customFormat="1" ht="15">
      <c r="G167" s="5"/>
      <c r="H167" s="5"/>
      <c r="I167" s="5"/>
      <c r="J167" s="5"/>
    </row>
    <row r="168" spans="7:10" s="1" customFormat="1" ht="15">
      <c r="G168" s="5"/>
      <c r="H168" s="5"/>
      <c r="I168" s="5"/>
      <c r="J168" s="5"/>
    </row>
    <row r="169" spans="7:10" s="1" customFormat="1" ht="15">
      <c r="G169" s="5"/>
      <c r="H169" s="5"/>
      <c r="I169" s="5"/>
      <c r="J169" s="5"/>
    </row>
    <row r="170" spans="7:10" s="1" customFormat="1" ht="15">
      <c r="G170" s="5"/>
      <c r="H170" s="5"/>
      <c r="I170" s="5"/>
      <c r="J170" s="5"/>
    </row>
    <row r="171" spans="7:10" s="1" customFormat="1" ht="15">
      <c r="G171" s="5"/>
      <c r="H171" s="5"/>
      <c r="I171" s="5"/>
      <c r="J171" s="5"/>
    </row>
    <row r="172" spans="7:10" s="1" customFormat="1" ht="15">
      <c r="G172" s="5"/>
      <c r="H172" s="5"/>
      <c r="I172" s="5"/>
      <c r="J172" s="5"/>
    </row>
    <row r="173" spans="7:10" s="1" customFormat="1" ht="15">
      <c r="G173" s="5"/>
      <c r="H173" s="5"/>
      <c r="I173" s="5"/>
      <c r="J173" s="5"/>
    </row>
    <row r="174" spans="7:10" s="1" customFormat="1" ht="15">
      <c r="G174" s="5"/>
      <c r="H174" s="5"/>
      <c r="I174" s="5"/>
      <c r="J174" s="5"/>
    </row>
    <row r="175" spans="7:10" s="1" customFormat="1" ht="15">
      <c r="G175" s="5"/>
      <c r="H175" s="5"/>
      <c r="I175" s="5"/>
      <c r="J175" s="5"/>
    </row>
    <row r="176" spans="7:10" s="1" customFormat="1" ht="15">
      <c r="G176" s="5"/>
      <c r="H176" s="5"/>
      <c r="I176" s="5"/>
      <c r="J176" s="5"/>
    </row>
    <row r="177" spans="7:10" s="1" customFormat="1" ht="15">
      <c r="G177" s="5"/>
      <c r="H177" s="5"/>
      <c r="I177" s="5"/>
      <c r="J177" s="5"/>
    </row>
    <row r="178" spans="7:10" s="1" customFormat="1" ht="15">
      <c r="G178" s="5"/>
      <c r="H178" s="5"/>
      <c r="I178" s="5"/>
      <c r="J178" s="5"/>
    </row>
    <row r="179" spans="7:10" s="1" customFormat="1" ht="15">
      <c r="G179" s="5"/>
      <c r="H179" s="5"/>
      <c r="I179" s="5"/>
      <c r="J179" s="5"/>
    </row>
    <row r="180" spans="7:10" s="1" customFormat="1" ht="15">
      <c r="G180" s="5"/>
      <c r="H180" s="5"/>
      <c r="I180" s="5"/>
      <c r="J180" s="5"/>
    </row>
    <row r="181" spans="7:10" s="1" customFormat="1" ht="15">
      <c r="G181" s="5"/>
      <c r="H181" s="5"/>
      <c r="I181" s="5"/>
      <c r="J181" s="5"/>
    </row>
    <row r="182" spans="7:10" s="1" customFormat="1" ht="15">
      <c r="G182" s="5"/>
      <c r="H182" s="5"/>
      <c r="I182" s="5"/>
      <c r="J182" s="5"/>
    </row>
    <row r="183" spans="7:10" s="1" customFormat="1" ht="15">
      <c r="G183" s="5"/>
      <c r="H183" s="5"/>
      <c r="I183" s="5"/>
      <c r="J183" s="5"/>
    </row>
    <row r="184" spans="7:10" s="1" customFormat="1" ht="15">
      <c r="G184" s="5"/>
      <c r="H184" s="5"/>
      <c r="I184" s="5"/>
      <c r="J184" s="5"/>
    </row>
    <row r="185" spans="7:10" s="1" customFormat="1" ht="15">
      <c r="G185" s="5"/>
      <c r="H185" s="5"/>
      <c r="I185" s="5"/>
      <c r="J185" s="5"/>
    </row>
    <row r="186" spans="7:10" s="1" customFormat="1" ht="15">
      <c r="G186" s="5"/>
      <c r="H186" s="5"/>
      <c r="I186" s="5"/>
      <c r="J186" s="5"/>
    </row>
    <row r="187" spans="7:10" s="1" customFormat="1" ht="15">
      <c r="G187" s="5"/>
      <c r="H187" s="5"/>
      <c r="I187" s="5"/>
      <c r="J187" s="5"/>
    </row>
    <row r="188" spans="7:10" s="1" customFormat="1" ht="15">
      <c r="G188" s="5"/>
      <c r="H188" s="5"/>
      <c r="I188" s="5"/>
      <c r="J188" s="5"/>
    </row>
    <row r="189" spans="7:10" s="1" customFormat="1" ht="15">
      <c r="G189" s="5"/>
      <c r="H189" s="5"/>
      <c r="I189" s="5"/>
      <c r="J189" s="5"/>
    </row>
    <row r="190" spans="7:10" s="1" customFormat="1" ht="15">
      <c r="G190" s="5"/>
      <c r="H190" s="5"/>
      <c r="I190" s="5"/>
      <c r="J190" s="5"/>
    </row>
    <row r="191" spans="7:10" s="1" customFormat="1" ht="15">
      <c r="G191" s="5"/>
      <c r="H191" s="5"/>
      <c r="I191" s="5"/>
      <c r="J191" s="5"/>
    </row>
    <row r="192" spans="7:10" s="1" customFormat="1" ht="15">
      <c r="G192" s="5"/>
      <c r="H192" s="5"/>
      <c r="I192" s="5"/>
      <c r="J192" s="5"/>
    </row>
    <row r="193" spans="7:10" s="1" customFormat="1" ht="15">
      <c r="G193" s="5"/>
      <c r="H193" s="5"/>
      <c r="I193" s="5"/>
      <c r="J193" s="5"/>
    </row>
    <row r="194" spans="7:10" s="1" customFormat="1" ht="15">
      <c r="G194" s="5"/>
      <c r="H194" s="5"/>
      <c r="I194" s="5"/>
      <c r="J194" s="5"/>
    </row>
    <row r="195" spans="7:10" s="1" customFormat="1" ht="15">
      <c r="G195" s="5"/>
      <c r="H195" s="5"/>
      <c r="I195" s="5"/>
      <c r="J195" s="5"/>
    </row>
    <row r="196" spans="7:10" s="1" customFormat="1" ht="15">
      <c r="G196" s="5"/>
      <c r="H196" s="5"/>
      <c r="I196" s="5"/>
      <c r="J196" s="5"/>
    </row>
    <row r="197" spans="7:10" s="1" customFormat="1" ht="15">
      <c r="G197" s="5"/>
      <c r="H197" s="5"/>
      <c r="I197" s="5"/>
      <c r="J197" s="5"/>
    </row>
    <row r="198" spans="7:10" s="1" customFormat="1" ht="15">
      <c r="G198" s="5"/>
      <c r="H198" s="5"/>
      <c r="I198" s="5"/>
      <c r="J198" s="5"/>
    </row>
    <row r="199" spans="7:10" s="1" customFormat="1" ht="15">
      <c r="G199" s="5"/>
      <c r="H199" s="5"/>
      <c r="I199" s="5"/>
      <c r="J199" s="5"/>
    </row>
    <row r="200" spans="7:10" s="1" customFormat="1" ht="15">
      <c r="G200" s="5"/>
      <c r="H200" s="5"/>
      <c r="I200" s="5"/>
      <c r="J200" s="5"/>
    </row>
    <row r="201" spans="7:10" s="1" customFormat="1" ht="15">
      <c r="G201" s="5"/>
      <c r="H201" s="5"/>
      <c r="I201" s="5"/>
      <c r="J201" s="5"/>
    </row>
    <row r="202" spans="7:10" s="1" customFormat="1" ht="15">
      <c r="G202" s="5"/>
      <c r="H202" s="5"/>
      <c r="I202" s="5"/>
      <c r="J202" s="5"/>
    </row>
    <row r="203" spans="7:10" s="1" customFormat="1" ht="15">
      <c r="G203" s="5"/>
      <c r="H203" s="5"/>
      <c r="I203" s="5"/>
      <c r="J203" s="5"/>
    </row>
    <row r="204" spans="7:10" s="1" customFormat="1" ht="15">
      <c r="G204" s="5"/>
      <c r="H204" s="5"/>
      <c r="I204" s="5"/>
      <c r="J204" s="5"/>
    </row>
    <row r="205" spans="7:10" s="1" customFormat="1" ht="15">
      <c r="G205" s="5"/>
      <c r="H205" s="5"/>
      <c r="I205" s="5"/>
      <c r="J205" s="5"/>
    </row>
  </sheetData>
  <sheetProtection/>
  <mergeCells count="10">
    <mergeCell ref="A41:B41"/>
    <mergeCell ref="A1:I1"/>
    <mergeCell ref="E3:E4"/>
    <mergeCell ref="F3:F4"/>
    <mergeCell ref="G3:I3"/>
    <mergeCell ref="A40:B40"/>
    <mergeCell ref="A3:A4"/>
    <mergeCell ref="B3:B4"/>
    <mergeCell ref="C3:C4"/>
    <mergeCell ref="D3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27.28125" style="0" customWidth="1"/>
    <col min="2" max="2" width="8.7109375" style="0" customWidth="1"/>
    <col min="3" max="3" width="8.28125" style="0" customWidth="1"/>
    <col min="4" max="4" width="7.7109375" style="0" customWidth="1"/>
    <col min="5" max="5" width="5.57421875" style="0" customWidth="1"/>
    <col min="6" max="6" width="7.00390625" style="0" customWidth="1"/>
    <col min="7" max="7" width="8.421875" style="0" customWidth="1"/>
    <col min="8" max="8" width="9.421875" style="0" customWidth="1"/>
    <col min="9" max="9" width="10.57421875" style="0" customWidth="1"/>
    <col min="10" max="10" width="8.8515625" style="0" customWidth="1"/>
    <col min="11" max="11" width="7.140625" style="0" customWidth="1"/>
    <col min="12" max="12" width="13.7109375" style="0" customWidth="1"/>
    <col min="13" max="13" width="10.8515625" style="0" customWidth="1"/>
  </cols>
  <sheetData>
    <row r="1" spans="1:13" ht="1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s="4" customFormat="1" ht="139.5" customHeight="1">
      <c r="A3" s="6" t="s">
        <v>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17</v>
      </c>
      <c r="H3" s="6" t="s">
        <v>16</v>
      </c>
      <c r="I3" s="6" t="s">
        <v>28</v>
      </c>
      <c r="J3" s="6" t="s">
        <v>29</v>
      </c>
      <c r="K3" s="6" t="s">
        <v>30</v>
      </c>
      <c r="L3" s="6" t="s">
        <v>52</v>
      </c>
      <c r="M3" s="6" t="s">
        <v>31</v>
      </c>
    </row>
    <row r="4" spans="1:13" s="18" customFormat="1" ht="15">
      <c r="A4" s="10" t="s">
        <v>24</v>
      </c>
      <c r="B4" s="11">
        <v>18932.49</v>
      </c>
      <c r="C4" s="14">
        <v>14356.2</v>
      </c>
      <c r="D4" s="14">
        <v>14356.2</v>
      </c>
      <c r="E4" s="12">
        <v>1</v>
      </c>
      <c r="F4" s="14">
        <v>5</v>
      </c>
      <c r="G4" s="11">
        <v>4576.3</v>
      </c>
      <c r="H4" s="11">
        <v>0</v>
      </c>
      <c r="I4" s="13">
        <f>C4/B4*100</f>
        <v>75.82837756681768</v>
      </c>
      <c r="J4" s="13">
        <f>D4/C4*100</f>
        <v>100</v>
      </c>
      <c r="K4" s="13">
        <f>F4/E4</f>
        <v>5</v>
      </c>
      <c r="L4" s="13">
        <f>H4/G4*100</f>
        <v>0</v>
      </c>
      <c r="M4" s="13">
        <f>I4+J4+K4+L4</f>
        <v>180.82837756681766</v>
      </c>
    </row>
    <row r="5" spans="1:13" s="18" customFormat="1" ht="23.25">
      <c r="A5" s="10" t="s">
        <v>36</v>
      </c>
      <c r="B5" s="11">
        <v>4491.66</v>
      </c>
      <c r="C5" s="11">
        <v>471.21</v>
      </c>
      <c r="D5" s="14">
        <v>471.21</v>
      </c>
      <c r="E5" s="12">
        <v>1</v>
      </c>
      <c r="F5" s="14">
        <v>5</v>
      </c>
      <c r="G5" s="11">
        <v>2173.42</v>
      </c>
      <c r="H5" s="11">
        <v>1223.73</v>
      </c>
      <c r="I5" s="13">
        <f>C5/B5*100</f>
        <v>10.490776238628925</v>
      </c>
      <c r="J5" s="13">
        <f>D5/C5*100</f>
        <v>100</v>
      </c>
      <c r="K5" s="13">
        <f>F5/E5</f>
        <v>5</v>
      </c>
      <c r="L5" s="13">
        <f>H5/G5*100</f>
        <v>56.30434982654066</v>
      </c>
      <c r="M5" s="13">
        <f>I5+J5+K5+L5</f>
        <v>171.7951260651696</v>
      </c>
    </row>
    <row r="6" spans="1:13" s="18" customFormat="1" ht="15">
      <c r="A6" s="10" t="s">
        <v>26</v>
      </c>
      <c r="B6" s="11">
        <v>12908.68</v>
      </c>
      <c r="C6" s="14">
        <v>7472.51</v>
      </c>
      <c r="D6" s="14">
        <v>7472.51</v>
      </c>
      <c r="E6" s="12">
        <v>3</v>
      </c>
      <c r="F6" s="14">
        <v>8</v>
      </c>
      <c r="G6" s="11">
        <v>4677.11</v>
      </c>
      <c r="H6" s="11">
        <v>0</v>
      </c>
      <c r="I6" s="13">
        <f>C6/B6*100</f>
        <v>57.88748346074114</v>
      </c>
      <c r="J6" s="13">
        <f>D6/C6*100</f>
        <v>100</v>
      </c>
      <c r="K6" s="13">
        <f>F6/E6</f>
        <v>2.6666666666666665</v>
      </c>
      <c r="L6" s="13">
        <f>H6/G6*100</f>
        <v>0</v>
      </c>
      <c r="M6" s="13">
        <f>I6+J6+K6+L6</f>
        <v>160.55415012740778</v>
      </c>
    </row>
    <row r="7" spans="1:13" s="18" customFormat="1" ht="23.25">
      <c r="A7" s="10" t="s">
        <v>25</v>
      </c>
      <c r="B7" s="11">
        <v>8233.31</v>
      </c>
      <c r="C7" s="11">
        <v>3250.56</v>
      </c>
      <c r="D7" s="14">
        <v>3250.56</v>
      </c>
      <c r="E7" s="12">
        <v>3</v>
      </c>
      <c r="F7" s="14">
        <v>7</v>
      </c>
      <c r="G7" s="11">
        <v>4402.15</v>
      </c>
      <c r="H7" s="11">
        <v>0</v>
      </c>
      <c r="I7" s="13">
        <f>C7/B7*100</f>
        <v>39.48059771829313</v>
      </c>
      <c r="J7" s="13">
        <f>D7/C7*100</f>
        <v>100</v>
      </c>
      <c r="K7" s="13">
        <f>F7/E7</f>
        <v>2.3333333333333335</v>
      </c>
      <c r="L7" s="13">
        <f>H7/G7*100</f>
        <v>0</v>
      </c>
      <c r="M7" s="13">
        <f>I7+J7+K7+L7</f>
        <v>141.81393105162647</v>
      </c>
    </row>
    <row r="8" spans="1:13" s="18" customFormat="1" ht="15">
      <c r="A8" s="10" t="s">
        <v>34</v>
      </c>
      <c r="B8" s="11">
        <v>6883.934</v>
      </c>
      <c r="C8" s="14">
        <v>560</v>
      </c>
      <c r="D8" s="14">
        <v>560</v>
      </c>
      <c r="E8" s="12">
        <v>1</v>
      </c>
      <c r="F8" s="14">
        <v>2</v>
      </c>
      <c r="G8" s="11">
        <v>3478.17</v>
      </c>
      <c r="H8" s="11">
        <v>954.21</v>
      </c>
      <c r="I8" s="13">
        <f>C8/B8*100</f>
        <v>8.134883338509637</v>
      </c>
      <c r="J8" s="13">
        <f>D8/C8*100</f>
        <v>100</v>
      </c>
      <c r="K8" s="13">
        <f>F8/E8</f>
        <v>2</v>
      </c>
      <c r="L8" s="13">
        <f>H8/G8*100</f>
        <v>27.434254219891496</v>
      </c>
      <c r="M8" s="13">
        <f>I8+J8+K8+L8</f>
        <v>137.56913755840114</v>
      </c>
    </row>
    <row r="9" spans="1:13" s="18" customFormat="1" ht="15">
      <c r="A9" s="10" t="s">
        <v>39</v>
      </c>
      <c r="B9" s="11">
        <v>6829.52</v>
      </c>
      <c r="C9" s="11">
        <v>958.59</v>
      </c>
      <c r="D9" s="11">
        <v>958.59</v>
      </c>
      <c r="E9" s="12">
        <v>1</v>
      </c>
      <c r="F9" s="12">
        <v>3</v>
      </c>
      <c r="G9" s="11">
        <v>5870.93</v>
      </c>
      <c r="H9" s="11">
        <v>1151.54</v>
      </c>
      <c r="I9" s="13">
        <f>C9/B9*100</f>
        <v>14.035979102484507</v>
      </c>
      <c r="J9" s="13">
        <f>D9/C9*100</f>
        <v>100</v>
      </c>
      <c r="K9" s="13">
        <f>F9/E9</f>
        <v>3</v>
      </c>
      <c r="L9" s="13">
        <f>H9/G9*100</f>
        <v>19.614268948871814</v>
      </c>
      <c r="M9" s="13">
        <f>I9+J9+K9+L9</f>
        <v>136.65024805135633</v>
      </c>
    </row>
    <row r="10" spans="1:13" s="18" customFormat="1" ht="15" customHeight="1">
      <c r="A10" s="10" t="s">
        <v>22</v>
      </c>
      <c r="B10" s="11">
        <v>8621.84</v>
      </c>
      <c r="C10" s="14">
        <v>2615</v>
      </c>
      <c r="D10" s="14">
        <v>2615</v>
      </c>
      <c r="E10" s="12">
        <v>1</v>
      </c>
      <c r="F10" s="14">
        <v>3</v>
      </c>
      <c r="G10" s="11">
        <v>4840.32</v>
      </c>
      <c r="H10" s="11">
        <v>0</v>
      </c>
      <c r="I10" s="13">
        <f aca="true" t="shared" si="0" ref="I10:J12">C10/B10*100</f>
        <v>30.329952771102224</v>
      </c>
      <c r="J10" s="13">
        <f t="shared" si="0"/>
        <v>100</v>
      </c>
      <c r="K10" s="13">
        <f>F10/E10</f>
        <v>3</v>
      </c>
      <c r="L10" s="13">
        <f>H10/G10*100</f>
        <v>0</v>
      </c>
      <c r="M10" s="13">
        <f>I10+J10+K10+L10</f>
        <v>133.32995277110223</v>
      </c>
    </row>
    <row r="11" spans="1:13" s="18" customFormat="1" ht="15">
      <c r="A11" s="10" t="s">
        <v>40</v>
      </c>
      <c r="B11" s="11">
        <v>6895.18</v>
      </c>
      <c r="C11" s="11">
        <v>863.76</v>
      </c>
      <c r="D11" s="14">
        <v>863.76</v>
      </c>
      <c r="E11" s="12">
        <v>3</v>
      </c>
      <c r="F11" s="14">
        <v>9</v>
      </c>
      <c r="G11" s="11">
        <v>6031.4</v>
      </c>
      <c r="H11" s="11">
        <v>838.9</v>
      </c>
      <c r="I11" s="13">
        <f t="shared" si="0"/>
        <v>12.527011622611736</v>
      </c>
      <c r="J11" s="13">
        <f t="shared" si="0"/>
        <v>100</v>
      </c>
      <c r="K11" s="13">
        <f>F11/E11</f>
        <v>3</v>
      </c>
      <c r="L11" s="13">
        <f>H11/G11*100</f>
        <v>13.90887687767351</v>
      </c>
      <c r="M11" s="13">
        <f>I11+J11+K11+L11</f>
        <v>129.43588850028524</v>
      </c>
    </row>
    <row r="12" spans="1:13" s="18" customFormat="1" ht="15">
      <c r="A12" s="10" t="s">
        <v>33</v>
      </c>
      <c r="B12" s="11">
        <v>16661.35</v>
      </c>
      <c r="C12" s="11">
        <v>1771.04</v>
      </c>
      <c r="D12" s="14">
        <v>1771.04</v>
      </c>
      <c r="E12" s="12">
        <v>2</v>
      </c>
      <c r="F12" s="14">
        <v>2</v>
      </c>
      <c r="G12" s="11">
        <v>12966.08</v>
      </c>
      <c r="H12" s="11">
        <v>144.3</v>
      </c>
      <c r="I12" s="13">
        <f t="shared" si="0"/>
        <v>10.629630852241865</v>
      </c>
      <c r="J12" s="13">
        <f t="shared" si="0"/>
        <v>100</v>
      </c>
      <c r="K12" s="13">
        <f>F12/E12</f>
        <v>1</v>
      </c>
      <c r="L12" s="13">
        <f>H12/G12*100</f>
        <v>1.1129038228978998</v>
      </c>
      <c r="M12" s="13">
        <f>I12+J12+K12+L12</f>
        <v>112.74253467513977</v>
      </c>
    </row>
    <row r="13" spans="1:13" s="18" customFormat="1" ht="15">
      <c r="A13" s="10" t="s">
        <v>5</v>
      </c>
      <c r="B13" s="11">
        <v>7094.68</v>
      </c>
      <c r="C13" s="11">
        <v>5609.85</v>
      </c>
      <c r="D13" s="11">
        <v>1417.55</v>
      </c>
      <c r="E13" s="12">
        <v>27</v>
      </c>
      <c r="F13" s="12">
        <v>57</v>
      </c>
      <c r="G13" s="11">
        <v>1929.67</v>
      </c>
      <c r="H13" s="11">
        <v>0</v>
      </c>
      <c r="I13" s="13">
        <f>C13/B13*100</f>
        <v>79.07121956169976</v>
      </c>
      <c r="J13" s="13">
        <f>D13/C13*100</f>
        <v>25.268946585024555</v>
      </c>
      <c r="K13" s="13">
        <f>F13/E13</f>
        <v>2.111111111111111</v>
      </c>
      <c r="L13" s="13">
        <f>H13/G13*100</f>
        <v>0</v>
      </c>
      <c r="M13" s="13">
        <f>I13+J13+K13+L13</f>
        <v>106.45127725783543</v>
      </c>
    </row>
    <row r="14" spans="1:13" s="18" customFormat="1" ht="23.25">
      <c r="A14" s="10" t="s">
        <v>9</v>
      </c>
      <c r="B14" s="11">
        <v>32837.86</v>
      </c>
      <c r="C14" s="11">
        <v>27116.3</v>
      </c>
      <c r="D14" s="11">
        <v>3341.15</v>
      </c>
      <c r="E14" s="12">
        <v>35</v>
      </c>
      <c r="F14" s="12">
        <v>67</v>
      </c>
      <c r="G14" s="11">
        <v>3277.55</v>
      </c>
      <c r="H14" s="11">
        <v>0</v>
      </c>
      <c r="I14" s="13">
        <f>C14/B14*100</f>
        <v>82.57633110074774</v>
      </c>
      <c r="J14" s="13">
        <f>D14/C14*100</f>
        <v>12.32155566946818</v>
      </c>
      <c r="K14" s="13">
        <f>F14/E14</f>
        <v>1.9142857142857144</v>
      </c>
      <c r="L14" s="13">
        <f>H14/G14*100</f>
        <v>0</v>
      </c>
      <c r="M14" s="13">
        <f>I14+J14+K14+L14</f>
        <v>96.81217248450163</v>
      </c>
    </row>
    <row r="15" spans="1:13" s="18" customFormat="1" ht="15">
      <c r="A15" s="10" t="s">
        <v>19</v>
      </c>
      <c r="B15" s="11">
        <v>5374.98</v>
      </c>
      <c r="C15" s="11">
        <v>2347.94</v>
      </c>
      <c r="D15" s="14">
        <v>333.47</v>
      </c>
      <c r="E15" s="12">
        <v>8</v>
      </c>
      <c r="F15" s="14">
        <v>11</v>
      </c>
      <c r="G15" s="11">
        <v>1876.84</v>
      </c>
      <c r="H15" s="11">
        <v>129.54</v>
      </c>
      <c r="I15" s="13">
        <f>C15/B15*100</f>
        <v>43.68276719169188</v>
      </c>
      <c r="J15" s="13">
        <f>D15/C15*100</f>
        <v>14.202662759695734</v>
      </c>
      <c r="K15" s="13">
        <f>F15/E15</f>
        <v>1.375</v>
      </c>
      <c r="L15" s="13">
        <f>H15/G15*100</f>
        <v>6.9020268110227825</v>
      </c>
      <c r="M15" s="13">
        <f>I15+J15+K15+L15</f>
        <v>66.1624567624104</v>
      </c>
    </row>
    <row r="16" spans="1:13" s="18" customFormat="1" ht="15">
      <c r="A16" s="10" t="s">
        <v>7</v>
      </c>
      <c r="B16" s="11">
        <v>2583.02</v>
      </c>
      <c r="C16" s="14">
        <v>1295.98</v>
      </c>
      <c r="D16" s="14">
        <v>0</v>
      </c>
      <c r="E16" s="14">
        <v>1</v>
      </c>
      <c r="F16" s="14">
        <v>1</v>
      </c>
      <c r="G16" s="11">
        <v>1287.04</v>
      </c>
      <c r="H16" s="46">
        <v>83.93</v>
      </c>
      <c r="I16" s="13">
        <f>C16/B16*100</f>
        <v>50.173053247748754</v>
      </c>
      <c r="J16" s="13"/>
      <c r="K16" s="13">
        <f>F16/E16</f>
        <v>1</v>
      </c>
      <c r="L16" s="13">
        <f>H16/G16*100</f>
        <v>6.521164843361513</v>
      </c>
      <c r="M16" s="13">
        <f>I16+J16+K16+L16</f>
        <v>57.694218091110265</v>
      </c>
    </row>
    <row r="17" spans="1:13" s="18" customFormat="1" ht="15">
      <c r="A17" s="10" t="s">
        <v>37</v>
      </c>
      <c r="B17" s="11">
        <v>6091.06</v>
      </c>
      <c r="C17" s="14">
        <v>0</v>
      </c>
      <c r="D17" s="14">
        <v>0</v>
      </c>
      <c r="E17" s="12">
        <v>0</v>
      </c>
      <c r="F17" s="14">
        <v>0</v>
      </c>
      <c r="G17" s="11">
        <v>3243.85</v>
      </c>
      <c r="H17" s="11">
        <v>311.85</v>
      </c>
      <c r="I17" s="13">
        <f>C17/B17*100</f>
        <v>0</v>
      </c>
      <c r="J17" s="13"/>
      <c r="K17" s="13"/>
      <c r="L17" s="13">
        <f>H17/G17*100</f>
        <v>9.613576460070595</v>
      </c>
      <c r="M17" s="13">
        <f>I17+J17+K17+L17</f>
        <v>9.613576460070595</v>
      </c>
    </row>
    <row r="18" spans="1:13" s="18" customFormat="1" ht="15">
      <c r="A18" s="10" t="s">
        <v>32</v>
      </c>
      <c r="B18" s="11">
        <v>12492.61</v>
      </c>
      <c r="C18" s="14">
        <v>0</v>
      </c>
      <c r="D18" s="14">
        <v>0</v>
      </c>
      <c r="E18" s="12">
        <v>1</v>
      </c>
      <c r="F18" s="14">
        <v>1</v>
      </c>
      <c r="G18" s="11">
        <v>8887.12</v>
      </c>
      <c r="H18" s="11">
        <v>669.24</v>
      </c>
      <c r="I18" s="13">
        <f>C18/B18*100</f>
        <v>0</v>
      </c>
      <c r="J18" s="13"/>
      <c r="K18" s="13">
        <f>F18/E18</f>
        <v>1</v>
      </c>
      <c r="L18" s="13">
        <f>H18/G18*100</f>
        <v>7.530448559263293</v>
      </c>
      <c r="M18" s="13">
        <f>I18+J18+K18+L18</f>
        <v>8.530448559263293</v>
      </c>
    </row>
    <row r="19" spans="1:13" s="18" customFormat="1" ht="15">
      <c r="A19" s="10" t="s">
        <v>41</v>
      </c>
      <c r="B19" s="11">
        <v>2460.6</v>
      </c>
      <c r="C19" s="11">
        <v>0</v>
      </c>
      <c r="D19" s="14">
        <v>0</v>
      </c>
      <c r="E19" s="12">
        <v>0</v>
      </c>
      <c r="F19" s="14">
        <v>0</v>
      </c>
      <c r="G19" s="11">
        <v>2460.6</v>
      </c>
      <c r="H19" s="11">
        <v>206.25</v>
      </c>
      <c r="I19" s="13">
        <f>C19/B19*100</f>
        <v>0</v>
      </c>
      <c r="J19" s="13"/>
      <c r="K19" s="13"/>
      <c r="L19" s="13">
        <f>H19/G19*100</f>
        <v>8.382101926359425</v>
      </c>
      <c r="M19" s="13">
        <f>I19+J19+K19+L19</f>
        <v>8.382101926359425</v>
      </c>
    </row>
    <row r="20" spans="1:13" s="18" customFormat="1" ht="15">
      <c r="A20" s="10" t="s">
        <v>42</v>
      </c>
      <c r="B20" s="11">
        <v>4891.45</v>
      </c>
      <c r="C20" s="11">
        <v>0</v>
      </c>
      <c r="D20" s="14">
        <v>0</v>
      </c>
      <c r="E20" s="12">
        <v>0</v>
      </c>
      <c r="F20" s="14">
        <v>0</v>
      </c>
      <c r="G20" s="11">
        <v>4891.45</v>
      </c>
      <c r="H20" s="11">
        <v>318.23</v>
      </c>
      <c r="I20" s="13">
        <f>C20/B20*100</f>
        <v>0</v>
      </c>
      <c r="J20" s="13"/>
      <c r="K20" s="13"/>
      <c r="L20" s="13">
        <f>H20/G20*100</f>
        <v>6.505841826043403</v>
      </c>
      <c r="M20" s="13">
        <f>I20+J20+K20+L20</f>
        <v>6.505841826043403</v>
      </c>
    </row>
    <row r="21" spans="1:13" s="47" customFormat="1" ht="12">
      <c r="A21" s="10" t="s">
        <v>55</v>
      </c>
      <c r="B21" s="11">
        <v>1573.03</v>
      </c>
      <c r="C21" s="11">
        <v>0</v>
      </c>
      <c r="D21" s="14">
        <v>0</v>
      </c>
      <c r="E21" s="12">
        <v>0</v>
      </c>
      <c r="F21" s="14">
        <v>0</v>
      </c>
      <c r="G21" s="11">
        <v>1573.03</v>
      </c>
      <c r="H21" s="11">
        <v>36.89</v>
      </c>
      <c r="I21" s="13">
        <f>C21/B21*100</f>
        <v>0</v>
      </c>
      <c r="J21" s="13"/>
      <c r="K21" s="13"/>
      <c r="L21" s="13">
        <f>H21/G21*100</f>
        <v>2.3451555278666016</v>
      </c>
      <c r="M21" s="13">
        <f>I21+J21+K21+L21</f>
        <v>2.3451555278666016</v>
      </c>
    </row>
    <row r="22" spans="1:13" s="18" customFormat="1" ht="15">
      <c r="A22" s="10" t="s">
        <v>61</v>
      </c>
      <c r="B22" s="11">
        <v>8073.43</v>
      </c>
      <c r="C22" s="11">
        <v>0</v>
      </c>
      <c r="D22" s="14">
        <v>0</v>
      </c>
      <c r="E22" s="12">
        <v>1</v>
      </c>
      <c r="F22" s="14">
        <v>1</v>
      </c>
      <c r="G22" s="11">
        <v>6432.76</v>
      </c>
      <c r="H22" s="11">
        <v>0</v>
      </c>
      <c r="I22" s="13">
        <f>C22/B22*100</f>
        <v>0</v>
      </c>
      <c r="J22" s="13"/>
      <c r="K22" s="13">
        <f>F22/E22</f>
        <v>1</v>
      </c>
      <c r="L22" s="13">
        <f>H22/G22*100</f>
        <v>0</v>
      </c>
      <c r="M22" s="13">
        <f>I22+J22+K22+L22</f>
        <v>1</v>
      </c>
    </row>
    <row r="23" spans="1:13" s="18" customFormat="1" ht="15">
      <c r="A23" s="10" t="s">
        <v>38</v>
      </c>
      <c r="B23" s="11">
        <v>3413.24</v>
      </c>
      <c r="C23" s="11">
        <v>0</v>
      </c>
      <c r="D23" s="14">
        <v>0</v>
      </c>
      <c r="E23" s="12">
        <v>0</v>
      </c>
      <c r="F23" s="14">
        <v>0</v>
      </c>
      <c r="G23" s="11">
        <v>3413.24</v>
      </c>
      <c r="H23" s="11">
        <v>0</v>
      </c>
      <c r="I23" s="13">
        <f>C23/B23*100</f>
        <v>0</v>
      </c>
      <c r="J23" s="13"/>
      <c r="K23" s="13"/>
      <c r="L23" s="13">
        <f>H23/G23*100</f>
        <v>0</v>
      </c>
      <c r="M23" s="13">
        <f>I23+J23+K23+L23</f>
        <v>0</v>
      </c>
    </row>
    <row r="24" spans="1:13" s="18" customFormat="1" ht="15">
      <c r="A24" s="10" t="s">
        <v>46</v>
      </c>
      <c r="B24" s="11">
        <v>5403.34</v>
      </c>
      <c r="C24" s="11">
        <v>0</v>
      </c>
      <c r="D24" s="14">
        <v>0</v>
      </c>
      <c r="E24" s="12">
        <v>0</v>
      </c>
      <c r="F24" s="14">
        <v>0</v>
      </c>
      <c r="G24" s="11">
        <v>5403.34</v>
      </c>
      <c r="H24" s="11">
        <v>0</v>
      </c>
      <c r="I24" s="13">
        <f>C24/B24*100</f>
        <v>0</v>
      </c>
      <c r="J24" s="13"/>
      <c r="K24" s="13"/>
      <c r="L24" s="13">
        <f aca="true" t="shared" si="1" ref="L24:L31">H24/G24*100</f>
        <v>0</v>
      </c>
      <c r="M24" s="13">
        <f aca="true" t="shared" si="2" ref="M24:M31">I24+J24+K24+L24</f>
        <v>0</v>
      </c>
    </row>
    <row r="25" spans="1:13" s="18" customFormat="1" ht="15">
      <c r="A25" s="10" t="s">
        <v>43</v>
      </c>
      <c r="B25" s="11">
        <v>256.76</v>
      </c>
      <c r="C25" s="11">
        <v>0</v>
      </c>
      <c r="D25" s="14">
        <v>0</v>
      </c>
      <c r="E25" s="12">
        <v>0</v>
      </c>
      <c r="F25" s="14">
        <v>0</v>
      </c>
      <c r="G25" s="11">
        <v>256.76</v>
      </c>
      <c r="H25" s="11">
        <v>0</v>
      </c>
      <c r="I25" s="13">
        <f>C25/B25*100</f>
        <v>0</v>
      </c>
      <c r="J25" s="13"/>
      <c r="K25" s="13"/>
      <c r="L25" s="13">
        <v>0</v>
      </c>
      <c r="M25" s="13">
        <f t="shared" si="2"/>
        <v>0</v>
      </c>
    </row>
    <row r="26" spans="1:13" s="18" customFormat="1" ht="15">
      <c r="A26" s="10" t="s">
        <v>47</v>
      </c>
      <c r="B26" s="11">
        <v>1726.8</v>
      </c>
      <c r="C26" s="11">
        <v>0</v>
      </c>
      <c r="D26" s="14">
        <v>0</v>
      </c>
      <c r="E26" s="12">
        <v>0</v>
      </c>
      <c r="F26" s="14">
        <v>0</v>
      </c>
      <c r="G26" s="11">
        <v>1726.8</v>
      </c>
      <c r="H26" s="11">
        <v>0</v>
      </c>
      <c r="I26" s="13">
        <f aca="true" t="shared" si="3" ref="I26:I31">C26/B26*100</f>
        <v>0</v>
      </c>
      <c r="J26" s="13"/>
      <c r="K26" s="13"/>
      <c r="L26" s="13">
        <f t="shared" si="1"/>
        <v>0</v>
      </c>
      <c r="M26" s="13">
        <f t="shared" si="2"/>
        <v>0</v>
      </c>
    </row>
    <row r="27" spans="1:13" s="18" customFormat="1" ht="15">
      <c r="A27" s="10" t="s">
        <v>48</v>
      </c>
      <c r="B27" s="11">
        <v>3588.47</v>
      </c>
      <c r="C27" s="11">
        <v>0</v>
      </c>
      <c r="D27" s="14">
        <v>0</v>
      </c>
      <c r="E27" s="12">
        <v>0</v>
      </c>
      <c r="F27" s="14">
        <v>0</v>
      </c>
      <c r="G27" s="11">
        <v>3588.47</v>
      </c>
      <c r="H27" s="11">
        <v>0</v>
      </c>
      <c r="I27" s="13">
        <f t="shared" si="3"/>
        <v>0</v>
      </c>
      <c r="J27" s="13"/>
      <c r="K27" s="13"/>
      <c r="L27" s="13">
        <f t="shared" si="1"/>
        <v>0</v>
      </c>
      <c r="M27" s="13">
        <f t="shared" si="2"/>
        <v>0</v>
      </c>
    </row>
    <row r="28" spans="1:13" s="18" customFormat="1" ht="15">
      <c r="A28" s="10" t="s">
        <v>49</v>
      </c>
      <c r="B28" s="11">
        <v>6355.68</v>
      </c>
      <c r="C28" s="11">
        <v>0</v>
      </c>
      <c r="D28" s="14">
        <v>0</v>
      </c>
      <c r="E28" s="12">
        <v>0</v>
      </c>
      <c r="F28" s="14">
        <v>0</v>
      </c>
      <c r="G28" s="11">
        <v>4825.68</v>
      </c>
      <c r="H28" s="11">
        <v>0</v>
      </c>
      <c r="I28" s="13">
        <f t="shared" si="3"/>
        <v>0</v>
      </c>
      <c r="J28" s="13"/>
      <c r="K28" s="13"/>
      <c r="L28" s="13">
        <f t="shared" si="1"/>
        <v>0</v>
      </c>
      <c r="M28" s="13">
        <f t="shared" si="2"/>
        <v>0</v>
      </c>
    </row>
    <row r="29" spans="1:13" s="18" customFormat="1" ht="15">
      <c r="A29" s="10" t="s">
        <v>53</v>
      </c>
      <c r="B29" s="11">
        <v>1125.47</v>
      </c>
      <c r="C29" s="11">
        <v>0</v>
      </c>
      <c r="D29" s="14">
        <v>0</v>
      </c>
      <c r="E29" s="12">
        <v>0</v>
      </c>
      <c r="F29" s="14">
        <v>0</v>
      </c>
      <c r="G29" s="11">
        <v>1125.47</v>
      </c>
      <c r="H29" s="11">
        <v>0</v>
      </c>
      <c r="I29" s="13">
        <f t="shared" si="3"/>
        <v>0</v>
      </c>
      <c r="J29" s="13"/>
      <c r="K29" s="13"/>
      <c r="L29" s="13">
        <f t="shared" si="1"/>
        <v>0</v>
      </c>
      <c r="M29" s="13">
        <f t="shared" si="2"/>
        <v>0</v>
      </c>
    </row>
    <row r="30" spans="1:13" s="18" customFormat="1" ht="15">
      <c r="A30" s="10" t="s">
        <v>45</v>
      </c>
      <c r="B30" s="11">
        <v>264.03</v>
      </c>
      <c r="C30" s="11">
        <v>0</v>
      </c>
      <c r="D30" s="14">
        <v>0</v>
      </c>
      <c r="E30" s="12">
        <v>0</v>
      </c>
      <c r="F30" s="14">
        <v>0</v>
      </c>
      <c r="G30" s="11">
        <v>264.03</v>
      </c>
      <c r="H30" s="11">
        <v>0</v>
      </c>
      <c r="I30" s="13">
        <f t="shared" si="3"/>
        <v>0</v>
      </c>
      <c r="J30" s="13"/>
      <c r="K30" s="13"/>
      <c r="L30" s="13">
        <f t="shared" si="1"/>
        <v>0</v>
      </c>
      <c r="M30" s="13">
        <f t="shared" si="2"/>
        <v>0</v>
      </c>
    </row>
    <row r="31" spans="1:13" s="18" customFormat="1" ht="15">
      <c r="A31" s="10" t="s">
        <v>44</v>
      </c>
      <c r="B31" s="11">
        <v>1150.08</v>
      </c>
      <c r="C31" s="11">
        <v>0</v>
      </c>
      <c r="D31" s="14">
        <v>0</v>
      </c>
      <c r="E31" s="12">
        <v>0</v>
      </c>
      <c r="F31" s="14">
        <v>0</v>
      </c>
      <c r="G31" s="11">
        <v>1150.08</v>
      </c>
      <c r="H31" s="11">
        <v>0</v>
      </c>
      <c r="I31" s="13">
        <f t="shared" si="3"/>
        <v>0</v>
      </c>
      <c r="J31" s="13"/>
      <c r="K31" s="13"/>
      <c r="L31" s="13">
        <f t="shared" si="1"/>
        <v>0</v>
      </c>
      <c r="M31" s="13">
        <f t="shared" si="2"/>
        <v>0</v>
      </c>
    </row>
    <row r="32" spans="1:13" s="18" customFormat="1" ht="34.5">
      <c r="A32" s="10" t="s">
        <v>18</v>
      </c>
      <c r="B32" s="11">
        <v>176.21</v>
      </c>
      <c r="C32" s="14">
        <v>0</v>
      </c>
      <c r="D32" s="14">
        <v>0</v>
      </c>
      <c r="E32" s="12">
        <v>0</v>
      </c>
      <c r="F32" s="14">
        <v>0</v>
      </c>
      <c r="G32" s="11">
        <v>176.21</v>
      </c>
      <c r="H32" s="11">
        <v>0</v>
      </c>
      <c r="I32" s="13">
        <f aca="true" t="shared" si="4" ref="I32:J40">C32/B32*100</f>
        <v>0</v>
      </c>
      <c r="J32" s="13"/>
      <c r="K32" s="13"/>
      <c r="L32" s="13">
        <f aca="true" t="shared" si="5" ref="L32:L39">H32/G32*100</f>
        <v>0</v>
      </c>
      <c r="M32" s="13">
        <f aca="true" t="shared" si="6" ref="M32:M39">I32+J32+K32+L32</f>
        <v>0</v>
      </c>
    </row>
    <row r="33" spans="1:13" s="18" customFormat="1" ht="15">
      <c r="A33" s="10" t="s">
        <v>20</v>
      </c>
      <c r="B33" s="11">
        <v>858.8</v>
      </c>
      <c r="C33" s="14">
        <v>0</v>
      </c>
      <c r="D33" s="14">
        <v>0</v>
      </c>
      <c r="E33" s="12">
        <v>0</v>
      </c>
      <c r="F33" s="14">
        <v>0</v>
      </c>
      <c r="G33" s="11">
        <v>858.8</v>
      </c>
      <c r="H33" s="11">
        <v>0</v>
      </c>
      <c r="I33" s="13">
        <f t="shared" si="4"/>
        <v>0</v>
      </c>
      <c r="J33" s="13"/>
      <c r="K33" s="13"/>
      <c r="L33" s="13">
        <f t="shared" si="5"/>
        <v>0</v>
      </c>
      <c r="M33" s="13">
        <f t="shared" si="6"/>
        <v>0</v>
      </c>
    </row>
    <row r="34" spans="1:13" s="18" customFormat="1" ht="15">
      <c r="A34" s="10" t="s">
        <v>21</v>
      </c>
      <c r="B34" s="11">
        <v>6.5</v>
      </c>
      <c r="C34" s="11">
        <v>0</v>
      </c>
      <c r="D34" s="14">
        <v>0</v>
      </c>
      <c r="E34" s="12">
        <v>0</v>
      </c>
      <c r="F34" s="14">
        <v>0</v>
      </c>
      <c r="G34" s="11">
        <v>6.5</v>
      </c>
      <c r="H34" s="11">
        <v>0</v>
      </c>
      <c r="I34" s="13"/>
      <c r="J34" s="13"/>
      <c r="K34" s="13"/>
      <c r="L34" s="13">
        <v>0</v>
      </c>
      <c r="M34" s="13">
        <f t="shared" si="6"/>
        <v>0</v>
      </c>
    </row>
    <row r="35" spans="1:13" s="18" customFormat="1" ht="15">
      <c r="A35" s="10" t="s">
        <v>23</v>
      </c>
      <c r="B35" s="11">
        <v>2965.35</v>
      </c>
      <c r="C35" s="11">
        <v>0</v>
      </c>
      <c r="D35" s="14">
        <v>0</v>
      </c>
      <c r="E35" s="12">
        <v>0</v>
      </c>
      <c r="F35" s="14">
        <v>0</v>
      </c>
      <c r="G35" s="11">
        <v>1947.53</v>
      </c>
      <c r="H35" s="11">
        <v>0</v>
      </c>
      <c r="I35" s="13">
        <f t="shared" si="4"/>
        <v>0</v>
      </c>
      <c r="J35" s="13"/>
      <c r="K35" s="13"/>
      <c r="L35" s="13">
        <f t="shared" si="5"/>
        <v>0</v>
      </c>
      <c r="M35" s="13">
        <f t="shared" si="6"/>
        <v>0</v>
      </c>
    </row>
    <row r="36" spans="1:13" s="18" customFormat="1" ht="15">
      <c r="A36" s="10" t="s">
        <v>27</v>
      </c>
      <c r="B36" s="11">
        <v>772.38</v>
      </c>
      <c r="C36" s="11">
        <v>0</v>
      </c>
      <c r="D36" s="14">
        <v>0</v>
      </c>
      <c r="E36" s="12">
        <v>0</v>
      </c>
      <c r="F36" s="14">
        <v>0</v>
      </c>
      <c r="G36" s="11">
        <v>772.38</v>
      </c>
      <c r="H36" s="11">
        <v>0</v>
      </c>
      <c r="I36" s="13">
        <f t="shared" si="4"/>
        <v>0</v>
      </c>
      <c r="J36" s="13"/>
      <c r="K36" s="13"/>
      <c r="L36" s="13">
        <f t="shared" si="5"/>
        <v>0</v>
      </c>
      <c r="M36" s="13">
        <f t="shared" si="6"/>
        <v>0</v>
      </c>
    </row>
    <row r="37" spans="1:13" s="18" customFormat="1" ht="15">
      <c r="A37" s="10" t="s">
        <v>50</v>
      </c>
      <c r="B37" s="11">
        <v>601.28</v>
      </c>
      <c r="C37" s="11">
        <v>0</v>
      </c>
      <c r="D37" s="14">
        <v>0</v>
      </c>
      <c r="E37" s="12">
        <v>0</v>
      </c>
      <c r="F37" s="14">
        <v>0</v>
      </c>
      <c r="G37" s="11">
        <v>601.28</v>
      </c>
      <c r="H37" s="11">
        <v>0</v>
      </c>
      <c r="I37" s="13">
        <f t="shared" si="4"/>
        <v>0</v>
      </c>
      <c r="J37" s="13"/>
      <c r="K37" s="13"/>
      <c r="L37" s="13">
        <f t="shared" si="5"/>
        <v>0</v>
      </c>
      <c r="M37" s="13">
        <f t="shared" si="6"/>
        <v>0</v>
      </c>
    </row>
    <row r="38" spans="1:13" s="18" customFormat="1" ht="15">
      <c r="A38" s="10" t="s">
        <v>54</v>
      </c>
      <c r="B38" s="11">
        <v>506.77</v>
      </c>
      <c r="C38" s="11">
        <v>0</v>
      </c>
      <c r="D38" s="14">
        <v>0</v>
      </c>
      <c r="E38" s="12">
        <v>0</v>
      </c>
      <c r="F38" s="14">
        <v>0</v>
      </c>
      <c r="G38" s="11">
        <v>506.77</v>
      </c>
      <c r="H38" s="11">
        <v>0</v>
      </c>
      <c r="I38" s="13">
        <f t="shared" si="4"/>
        <v>0</v>
      </c>
      <c r="J38" s="13"/>
      <c r="K38" s="13"/>
      <c r="L38" s="13">
        <f t="shared" si="5"/>
        <v>0</v>
      </c>
      <c r="M38" s="13">
        <f t="shared" si="6"/>
        <v>0</v>
      </c>
    </row>
    <row r="39" spans="1:13" ht="15">
      <c r="A39" s="15" t="s">
        <v>56</v>
      </c>
      <c r="B39" s="16">
        <f>SUM(B4:B38)</f>
        <v>203101.84399999995</v>
      </c>
      <c r="C39" s="16">
        <f aca="true" t="shared" si="7" ref="C39:H39">SUM(C4:C38)</f>
        <v>68688.94</v>
      </c>
      <c r="D39" s="16">
        <f t="shared" si="7"/>
        <v>37411.04</v>
      </c>
      <c r="E39" s="16">
        <f t="shared" si="7"/>
        <v>89</v>
      </c>
      <c r="F39" s="16">
        <f t="shared" si="7"/>
        <v>182</v>
      </c>
      <c r="G39" s="16">
        <f t="shared" si="7"/>
        <v>111499.13</v>
      </c>
      <c r="H39" s="16">
        <f t="shared" si="7"/>
        <v>6068.6100000000015</v>
      </c>
      <c r="I39" s="17">
        <f t="shared" si="4"/>
        <v>33.81994897101969</v>
      </c>
      <c r="J39" s="17">
        <f>D39/C39*100</f>
        <v>54.46443051821734</v>
      </c>
      <c r="K39" s="17">
        <f>F39/E39</f>
        <v>2.044943820224719</v>
      </c>
      <c r="L39" s="17">
        <f t="shared" si="5"/>
        <v>5.442742019601409</v>
      </c>
      <c r="M39" s="17">
        <f t="shared" si="6"/>
        <v>95.77206532906317</v>
      </c>
    </row>
    <row r="40" spans="1:13" s="19" customFormat="1" ht="24">
      <c r="A40" s="20" t="s">
        <v>64</v>
      </c>
      <c r="B40" s="21">
        <v>138185.43</v>
      </c>
      <c r="C40" s="21">
        <v>50815.98</v>
      </c>
      <c r="D40" s="21">
        <v>17415.59</v>
      </c>
      <c r="E40" s="27">
        <v>71</v>
      </c>
      <c r="F40" s="28">
        <v>149</v>
      </c>
      <c r="G40" s="21">
        <v>80413.08</v>
      </c>
      <c r="H40" s="21">
        <v>33967.43</v>
      </c>
      <c r="I40" s="17">
        <f t="shared" si="4"/>
        <v>36.77376117004521</v>
      </c>
      <c r="J40" s="17">
        <f t="shared" si="4"/>
        <v>34.27187668131167</v>
      </c>
      <c r="K40" s="17">
        <f>F40/E40</f>
        <v>2.0985915492957745</v>
      </c>
      <c r="L40" s="17">
        <f>H40/G40*100</f>
        <v>42.24117519189664</v>
      </c>
      <c r="M40" s="17">
        <f>I40+J40+K40+L40</f>
        <v>115.38540459254929</v>
      </c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</sheetData>
  <sheetProtection/>
  <mergeCells count="1">
    <mergeCell ref="A1:M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2023-01-19T07:42:32Z</dcterms:modified>
  <cp:category/>
  <cp:version/>
  <cp:contentType/>
  <cp:contentStatus/>
</cp:coreProperties>
</file>